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Planilha de Gestão de Riscos" sheetId="17" r:id="rId1"/>
    <sheet name="Matriz Probabilidade Impacto" sheetId="21" state="hidden" r:id="rId2"/>
    <sheet name="Matriz Nível de Risco" sheetId="23" state="hidden" r:id="rId3"/>
    <sheet name="Matriz probabilidade X impacto" sheetId="24" state="hidden" r:id="rId4"/>
    <sheet name="Escala Probabilidade e Impacto" sheetId="27" r:id="rId5"/>
    <sheet name="Resumo da Gestão de Risco" sheetId="28" r:id="rId6"/>
  </sheets>
  <definedNames>
    <definedName name="_xlnm.Print_Area" localSheetId="0">'Planilha de Gestão de Riscos'!$B$2:$W$30</definedName>
    <definedName name="_xlnm.Print_Area" localSheetId="5">'Resumo da Gestão de Risco'!$B$2:$H$27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8" i="28" l="1"/>
  <c r="H9" i="28"/>
  <c r="H10" i="28"/>
  <c r="H11" i="28"/>
  <c r="H12" i="28"/>
  <c r="H13" i="28"/>
  <c r="H14" i="28"/>
  <c r="H15" i="28"/>
  <c r="H16" i="28"/>
  <c r="H17" i="28"/>
  <c r="H18" i="28"/>
  <c r="H19" i="28"/>
  <c r="H20" i="28"/>
  <c r="H21" i="28"/>
  <c r="H22" i="28"/>
  <c r="H23" i="28"/>
  <c r="H24" i="28"/>
  <c r="H25" i="28"/>
  <c r="H26" i="28"/>
  <c r="H27" i="28"/>
  <c r="G8" i="28"/>
  <c r="G9" i="28"/>
  <c r="G10" i="28"/>
  <c r="G11" i="28"/>
  <c r="G12" i="28"/>
  <c r="G13" i="28"/>
  <c r="G14" i="28"/>
  <c r="G15" i="28"/>
  <c r="G16" i="28"/>
  <c r="G17" i="28"/>
  <c r="G18" i="28"/>
  <c r="G19" i="28"/>
  <c r="G20" i="28"/>
  <c r="G21" i="28"/>
  <c r="G22" i="28"/>
  <c r="G23" i="28"/>
  <c r="G24" i="28"/>
  <c r="G25" i="28"/>
  <c r="G26" i="28"/>
  <c r="G27" i="28"/>
  <c r="F11" i="28"/>
  <c r="F12" i="28"/>
  <c r="F13" i="28"/>
  <c r="F14" i="28"/>
  <c r="F15" i="28"/>
  <c r="F16" i="28"/>
  <c r="F17" i="28"/>
  <c r="F18" i="28"/>
  <c r="F19" i="28"/>
  <c r="F20" i="28"/>
  <c r="F21" i="28"/>
  <c r="F22" i="28"/>
  <c r="F23" i="28"/>
  <c r="F24" i="28"/>
  <c r="F25" i="28"/>
  <c r="F26" i="28"/>
  <c r="F27" i="28"/>
  <c r="D8" i="28"/>
  <c r="D9" i="28"/>
  <c r="D10" i="28"/>
  <c r="D11" i="28"/>
  <c r="D12" i="28"/>
  <c r="D13" i="28"/>
  <c r="D14" i="28"/>
  <c r="D15" i="28"/>
  <c r="D16" i="28"/>
  <c r="D17" i="28"/>
  <c r="D18" i="28"/>
  <c r="D19" i="28"/>
  <c r="D20" i="28"/>
  <c r="D21" i="28"/>
  <c r="D22" i="28"/>
  <c r="D23" i="28"/>
  <c r="D24" i="28"/>
  <c r="D25" i="28"/>
  <c r="D26" i="28"/>
  <c r="D27" i="28"/>
  <c r="C8" i="28"/>
  <c r="C9" i="28"/>
  <c r="C10" i="28"/>
  <c r="C11" i="28"/>
  <c r="C12" i="28"/>
  <c r="C13" i="28"/>
  <c r="C14" i="28"/>
  <c r="C15" i="28"/>
  <c r="C16" i="28"/>
  <c r="C17" i="28"/>
  <c r="C18" i="28"/>
  <c r="C19" i="28"/>
  <c r="C20" i="28"/>
  <c r="C21" i="28"/>
  <c r="C22" i="28"/>
  <c r="C23" i="28"/>
  <c r="C24" i="28"/>
  <c r="C25" i="28"/>
  <c r="C26" i="28"/>
  <c r="C27" i="28"/>
  <c r="K29" i="17" l="1"/>
  <c r="M29" i="17" s="1"/>
  <c r="L29" i="17" s="1"/>
  <c r="I29" i="17"/>
  <c r="K28" i="17"/>
  <c r="I28" i="17"/>
  <c r="M28" i="17" s="1"/>
  <c r="L28" i="17" s="1"/>
  <c r="N29" i="17" l="1"/>
  <c r="E26" i="28"/>
  <c r="N28" i="17"/>
  <c r="E25" i="28"/>
  <c r="K26" i="17"/>
  <c r="I26" i="17"/>
  <c r="K24" i="17"/>
  <c r="I24" i="17"/>
  <c r="K23" i="17"/>
  <c r="I23" i="17"/>
  <c r="M23" i="17" s="1"/>
  <c r="L23" i="17" s="1"/>
  <c r="K22" i="17"/>
  <c r="I22" i="17"/>
  <c r="K20" i="17"/>
  <c r="I20" i="17"/>
  <c r="M20" i="17" s="1"/>
  <c r="L20" i="17" s="1"/>
  <c r="K18" i="17"/>
  <c r="I18" i="17"/>
  <c r="K16" i="17"/>
  <c r="I16" i="17"/>
  <c r="K13" i="17"/>
  <c r="I13" i="17"/>
  <c r="N20" i="17" l="1"/>
  <c r="E17" i="28"/>
  <c r="N23" i="17"/>
  <c r="E20" i="28"/>
  <c r="M22" i="17"/>
  <c r="L22" i="17" s="1"/>
  <c r="M26" i="17"/>
  <c r="L26" i="17" s="1"/>
  <c r="M24" i="17"/>
  <c r="L24" i="17" s="1"/>
  <c r="M16" i="17"/>
  <c r="L16" i="17" s="1"/>
  <c r="M18" i="17"/>
  <c r="L18" i="17" s="1"/>
  <c r="M13" i="17"/>
  <c r="L13" i="17" s="1"/>
  <c r="N13" i="17" l="1"/>
  <c r="E10" i="28"/>
  <c r="N26" i="17"/>
  <c r="E23" i="28"/>
  <c r="N18" i="17"/>
  <c r="E15" i="28"/>
  <c r="N22" i="17"/>
  <c r="E19" i="28"/>
  <c r="N16" i="17"/>
  <c r="E13" i="28"/>
  <c r="N24" i="17"/>
  <c r="E21" i="28"/>
  <c r="T13" i="17"/>
  <c r="F10" i="28" s="1"/>
  <c r="B4" i="28" l="1"/>
  <c r="B3" i="28"/>
  <c r="B2" i="28"/>
  <c r="H5" i="28"/>
  <c r="G5" i="28"/>
  <c r="F5" i="28"/>
  <c r="E5" i="28"/>
  <c r="D5" i="28"/>
  <c r="C5" i="28"/>
  <c r="B5" i="28"/>
  <c r="K10" i="17"/>
  <c r="I10" i="17"/>
  <c r="M10" i="17" l="1"/>
  <c r="L10" i="17" s="1"/>
  <c r="G7" i="28"/>
  <c r="D7" i="28"/>
  <c r="C7" i="28"/>
  <c r="K30" i="17"/>
  <c r="I30" i="17"/>
  <c r="K27" i="17"/>
  <c r="I27" i="17"/>
  <c r="K25" i="17"/>
  <c r="I25" i="17"/>
  <c r="K21" i="17"/>
  <c r="I21" i="17"/>
  <c r="K19" i="17"/>
  <c r="I19" i="17"/>
  <c r="K17" i="17"/>
  <c r="I17" i="17"/>
  <c r="K15" i="17"/>
  <c r="I15" i="17"/>
  <c r="K14" i="17"/>
  <c r="I14" i="17"/>
  <c r="K12" i="17"/>
  <c r="I12" i="17"/>
  <c r="M15" i="17" l="1"/>
  <c r="L15" i="17" s="1"/>
  <c r="M17" i="17"/>
  <c r="L17" i="17" s="1"/>
  <c r="M19" i="17"/>
  <c r="L19" i="17" s="1"/>
  <c r="M21" i="17"/>
  <c r="L21" i="17" s="1"/>
  <c r="M30" i="17"/>
  <c r="L30" i="17" s="1"/>
  <c r="E27" i="28" s="1"/>
  <c r="M27" i="17"/>
  <c r="L27" i="17" s="1"/>
  <c r="M14" i="17"/>
  <c r="L14" i="17" s="1"/>
  <c r="M25" i="17"/>
  <c r="L25" i="17" s="1"/>
  <c r="M12" i="17"/>
  <c r="L12" i="17" s="1"/>
  <c r="N10" i="17"/>
  <c r="N27" i="17" l="1"/>
  <c r="E24" i="28"/>
  <c r="N25" i="17"/>
  <c r="E22" i="28"/>
  <c r="N21" i="17"/>
  <c r="E18" i="28"/>
  <c r="N14" i="17"/>
  <c r="E11" i="28"/>
  <c r="N19" i="17"/>
  <c r="E16" i="28"/>
  <c r="N17" i="17"/>
  <c r="E14" i="28"/>
  <c r="T12" i="17"/>
  <c r="F9" i="28" s="1"/>
  <c r="E9" i="28"/>
  <c r="N15" i="17"/>
  <c r="E12" i="28"/>
  <c r="N30" i="17"/>
  <c r="N12" i="17"/>
  <c r="K11" i="17"/>
  <c r="I11" i="17"/>
  <c r="M11" i="17" l="1"/>
  <c r="L11" i="17" s="1"/>
  <c r="T11" i="17" l="1"/>
  <c r="F8" i="28" s="1"/>
  <c r="E8" i="28"/>
  <c r="N11" i="17"/>
  <c r="E7" i="28" l="1"/>
  <c r="H7" i="28" l="1"/>
  <c r="F7" i="28"/>
</calcChain>
</file>

<file path=xl/comments1.xml><?xml version="1.0" encoding="utf-8"?>
<comments xmlns="http://schemas.openxmlformats.org/spreadsheetml/2006/main">
  <authors>
    <author>Autor</author>
  </authors>
  <commentList>
    <comment ref="B7" authorId="0" shapeId="0">
      <text>
        <r>
          <rPr>
            <b/>
            <sz val="12"/>
            <color indexed="81"/>
            <rFont val="Tahoma"/>
            <family val="2"/>
          </rPr>
          <t xml:space="preserve">Deve seguir o passo a passo da etapa de identificação do risco descrita no Manual de Gestão de Riscos da UFPA, disponível em https://proplan.ufpa.br/images/conteudo/proplan/digest/Manual-de-Gesto-de-Riscos-Organizacionais-da-UFPA.pdf
</t>
        </r>
      </text>
    </comment>
    <comment ref="H7" authorId="0" shapeId="0">
      <text>
        <r>
          <rPr>
            <b/>
            <sz val="12"/>
            <color indexed="81"/>
            <rFont val="Tahoma"/>
            <family val="2"/>
          </rPr>
          <t>Deve seguir o passo a passo da etapa de avaliação do risco descrito no Manual.
Os campos com tarja preta são de preenchimento automático.</t>
        </r>
      </text>
    </comment>
    <comment ref="O7" authorId="0" shapeId="0">
      <text>
        <r>
          <rPr>
            <b/>
            <sz val="12"/>
            <color indexed="81"/>
            <rFont val="Tahoma"/>
            <family val="2"/>
          </rPr>
          <t>Deve seguir o passo a passo da etapa de tratamento de risco descrito no Manual de Gestão de Riscos da UFPA, disponível em https://proplan.ufpa.br/images/conteudo/proplan/digest/Manual-de-Gesto-de-Riscos-Organizacionais-da-UFPA.pdf</t>
        </r>
      </text>
    </comment>
    <comment ref="W7" authorId="0" shapeId="0">
      <text>
        <r>
          <rPr>
            <b/>
            <sz val="12"/>
            <color indexed="81"/>
            <rFont val="Tahoma"/>
            <family val="2"/>
          </rPr>
          <t>Deve seguir as orientações da etapa de comunicação e tratamento do risco descritas no Manual de Gestão de Riscos da UFPA, disponível em https://proplan.ufpa.br/images/conteudo/proplan/digest/Manual-de-Gesto-de-Riscos-Organizacionais-da-UFPA.pdf</t>
        </r>
      </text>
    </comment>
    <comment ref="B8" authorId="0" shapeId="0">
      <text>
        <r>
          <rPr>
            <b/>
            <sz val="12"/>
            <color indexed="81"/>
            <rFont val="Tahoma"/>
            <family val="2"/>
          </rPr>
          <t>Sequência de riscos para referência.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C8" authorId="0" shapeId="0">
      <text>
        <r>
          <rPr>
            <b/>
            <sz val="12"/>
            <color indexed="81"/>
            <rFont val="Tahoma"/>
            <family val="2"/>
          </rPr>
          <t xml:space="preserve">Informar onde será aplicada a gestão de riscos (processo, iniciativa, projeto, ação, atividade, objetivo, plano, etc...). 
Um mesmo objeto de risco pode estar associado a vários riscos diferentes.
No caso de riscos diferentes associados a um mesmo objeto de risco, a descrição do objeto será padrão, a fim de permitir o uso de filtros de seleção.
</t>
        </r>
      </text>
    </comment>
    <comment ref="D8" authorId="0" shapeId="0">
      <text>
        <r>
          <rPr>
            <b/>
            <sz val="12"/>
            <color indexed="81"/>
            <rFont val="Tahoma"/>
            <family val="2"/>
          </rPr>
          <t xml:space="preserve">Informar a subunidade que está executando o processo de gestão de riscos associado ao objeto analisado.
</t>
        </r>
      </text>
    </comment>
    <comment ref="E8" authorId="0" shapeId="0">
      <text>
        <r>
          <rPr>
            <b/>
            <sz val="12"/>
            <color indexed="81"/>
            <rFont val="Tahoma"/>
            <family val="2"/>
          </rPr>
          <t xml:space="preserve">RISCO É UM EVENTO QUE PODE IMPACTAR NEGATIVAMENTE O OBJETO ANALISADO.
Dica: Qual evento pode EVITAR, ATRASAR ou PREJUDICAR a execução do objeto de risco?
Descrever o risco associado ao objeto de risco analisado. 
Deverá ser preenchido um risco por célula do Excel.
Dica: Devido a &lt;causa&gt;, poderá acontecer o &lt;risco&gt;, o que poderá levar a
&lt;consequência&gt; impactando no &lt;objeto analisado&gt;.
</t>
        </r>
        <r>
          <rPr>
            <sz val="12"/>
            <color indexed="81"/>
            <rFont val="Tahoma"/>
            <family val="2"/>
          </rPr>
          <t>Exemplo: Devido ao &lt;desconhecimento dos documentos necessários para comprovação de viagem&gt;, poderá acontecer a &lt;prestação de contas incorreta&gt;, o que poderá levar ao &lt;aumento do custo das novas passagens para servidor com bloqueio&gt;, impactando na &lt;prestação de contas de diárias e passagens&gt;.</t>
        </r>
      </text>
    </comment>
    <comment ref="F8" authorId="0" shapeId="0">
      <text>
        <r>
          <rPr>
            <b/>
            <sz val="12"/>
            <color indexed="81"/>
            <rFont val="Tahoma"/>
            <family val="2"/>
          </rPr>
          <t>Descrever na mesma célula os eventos que podem ocasionar a ocorrência do risco.</t>
        </r>
      </text>
    </comment>
    <comment ref="G8" authorId="0" shapeId="0">
      <text>
        <r>
          <rPr>
            <b/>
            <sz val="12"/>
            <color indexed="81"/>
            <rFont val="Tahoma"/>
            <family val="2"/>
          </rPr>
          <t>Descrever na mesma célula as consequências que a ocorrência do risco pode gerar no objeto de risco analisado.</t>
        </r>
      </text>
    </comment>
    <comment ref="H8" authorId="0" shapeId="0">
      <text>
        <r>
          <rPr>
            <b/>
            <sz val="12"/>
            <color indexed="81"/>
            <rFont val="Tahoma"/>
            <family val="2"/>
          </rPr>
          <t xml:space="preserve">Chance de o evento de risco acontecer.
A probabilidade poderá ser:
ESCALA: Muito Baixa, Baixa, Média, Alta ou Muito Alta.
</t>
        </r>
        <r>
          <rPr>
            <sz val="12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Dica: Para facilitar o enquadramento, consulte a descrição da escala em aba específica desta planilha.</t>
        </r>
      </text>
    </comment>
    <comment ref="J8" authorId="0" shapeId="0">
      <text>
        <r>
          <rPr>
            <b/>
            <sz val="12"/>
            <color indexed="81"/>
            <rFont val="Tahoma"/>
            <family val="2"/>
          </rPr>
          <t>Dano causado no</t>
        </r>
        <r>
          <rPr>
            <b/>
            <i/>
            <sz val="12"/>
            <color indexed="81"/>
            <rFont val="Tahoma"/>
            <family val="2"/>
          </rPr>
          <t xml:space="preserve"> objeto analisado</t>
        </r>
        <r>
          <rPr>
            <b/>
            <sz val="12"/>
            <color indexed="81"/>
            <rFont val="Tahoma"/>
            <family val="2"/>
          </rPr>
          <t>, caso o risco aconteça.
O impacto poderá ser:
ESCALA: Muito Baixo, Baixo, Médio, Alto ou Muito Alto.
Dica: Para facilitar o enquadramento, consulte a descrição da escala em aba específica desta planilha.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8" authorId="0" shapeId="0">
      <text>
        <r>
          <rPr>
            <b/>
            <sz val="12"/>
            <color indexed="81"/>
            <rFont val="Tahoma"/>
            <family val="2"/>
          </rPr>
          <t>Equivale ao perigo que o risco representa para o objeto analisado.
O nível de risco é o produto entre a probabilidade e o impacto atribuído ao risco.
O nível de risco pode ser:
- Baixo;
- Médio;
- Alto; ou
- Extremo.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8" authorId="0" shapeId="0">
      <text>
        <r>
          <rPr>
            <b/>
            <sz val="12"/>
            <color indexed="81"/>
            <rFont val="Tahoma"/>
            <family val="2"/>
          </rPr>
          <t>Será atribuído automaticamente, informando a ação a ser executada.
RELEMBRANDO
Apetite ao risco significa o nível de risco que a UFPA está disposta a aceitar apenas monitorando.
Apetite a risco da UFPA:
a) Para os riscos de nível baixo ou nível médio, a UFPA aceita que a medida de tratamento seja apenas o monitoramento.
b) Para os riscos de nível alto ou extremo, a UFPA exige que sejam criadas ações de tratamento para combater as chances de ocorrência do risco, ou os impactos de sua ocorrência.</t>
        </r>
      </text>
    </comment>
    <comment ref="O8" authorId="0" shapeId="0">
      <text>
        <r>
          <rPr>
            <b/>
            <sz val="12"/>
            <color indexed="81"/>
            <rFont val="Tahoma"/>
            <family val="2"/>
          </rPr>
          <t>Selecionar SIM ou NÃO para o enquadramento dos riscos de acordo com os tipos de riscos adotados pela UFPA em seu Manual de Gestão de Riscos.</t>
        </r>
      </text>
    </comment>
    <comment ref="S8" authorId="0" shapeId="0">
      <text>
        <r>
          <rPr>
            <b/>
            <sz val="12"/>
            <color indexed="81"/>
            <rFont val="Tahoma"/>
            <family val="2"/>
          </rPr>
          <t>Selecionar SIM ou NÃO se o risco compromete a capacidade orçamentária/financeira da UFPA ou se não compromete esse aspecto.</t>
        </r>
      </text>
    </comment>
    <comment ref="W8" authorId="0" shapeId="0">
      <text>
        <r>
          <rPr>
            <b/>
            <sz val="12"/>
            <color indexed="81"/>
            <rFont val="Tahoma"/>
            <family val="2"/>
          </rPr>
          <t xml:space="preserve">Relatar o comportamento do risco residual quanto ao apetite a risco da UFPA, justificando os casos de ocorrência do risco e a efetividade das ações de tratamento. </t>
        </r>
      </text>
    </comment>
    <comment ref="H9" authorId="0" shapeId="0">
      <text>
        <r>
          <rPr>
            <b/>
            <sz val="12"/>
            <color indexed="81"/>
            <rFont val="Tahoma"/>
            <family val="2"/>
          </rPr>
          <t>Selecionar a opção de acordo com as escalas adotadas pelo Manual de Gestão de Risco da UFPA.
As escalas podem ser consultadas em aba específica desta planilha.</t>
        </r>
      </text>
    </comment>
    <comment ref="I9" authorId="0" shapeId="0">
      <text>
        <r>
          <rPr>
            <b/>
            <sz val="12"/>
            <color indexed="81"/>
            <rFont val="Tahoma"/>
            <family val="2"/>
          </rPr>
          <t>Será atribuído automaticamente, correspondendo à análise efetuada.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9" authorId="0" shapeId="0">
      <text>
        <r>
          <rPr>
            <b/>
            <sz val="12"/>
            <color indexed="81"/>
            <rFont val="Tahoma"/>
            <family val="2"/>
          </rPr>
          <t>Selecionar a opção de acordo com as escalas adotadas pelo Manual de Gestão de Risco da UFPA.
As escalas podem ser consultadas em aba específica desta planilha.</t>
        </r>
      </text>
    </comment>
    <comment ref="K9" authorId="0" shapeId="0">
      <text>
        <r>
          <rPr>
            <b/>
            <sz val="12"/>
            <color indexed="81"/>
            <rFont val="Tahoma"/>
            <family val="2"/>
          </rPr>
          <t xml:space="preserve">Será atribuído automaticamente, correspondendo à análise efetuada.
</t>
        </r>
      </text>
    </comment>
    <comment ref="L9" authorId="0" shapeId="0">
      <text>
        <r>
          <rPr>
            <b/>
            <sz val="12"/>
            <color indexed="81"/>
            <rFont val="Tahoma"/>
            <family val="2"/>
          </rPr>
          <t>será atribuído automaticamente, de acordo com o resultado da multiplicação entre o peso da probabilidade e impacto, enquadrando o risco de acordo com a Matriz de Classificação do Risco, que pode ser consultada em aba específica desta planilha.</t>
        </r>
      </text>
    </comment>
    <comment ref="M9" authorId="0" shapeId="0">
      <text>
        <r>
          <rPr>
            <b/>
            <sz val="12"/>
            <color indexed="81"/>
            <rFont val="Tahoma"/>
            <family val="2"/>
          </rPr>
          <t>Será atribuído automaticamente, de acordo com o resultado da multiplicação entre o peso da probabilidade e impacto, enquadrando o risco de acordo com a Matriz de Classificação do Risco, que pode ser consultada em aba específica desta planilha.</t>
        </r>
      </text>
    </comment>
    <comment ref="O9" authorId="0" shapeId="0">
      <text>
        <r>
          <rPr>
            <b/>
            <sz val="12"/>
            <color indexed="81"/>
            <rFont val="Tahoma"/>
            <family val="2"/>
          </rPr>
          <t>Eventos que podem comprometer a confiança da sociedade (ou de parceiros, de clientes ou de fornecedores) em relação à capacidade da UFPA em cumprir sua missão institucional.
Significa que o risco está ligado a problemas e danos relacionados à reputação da UFPA.
DICA: Caso esse risco aconteça, as pessoas podem achar que a UFPA não é capaz de cumprir a sua missão?
Exemplo:
Objeto de risco: Processo seletivo de ingresso de alunos
Risco: Erro na lista de aprovados
Tipo de Risco: Imagem - SIM
Justificativa: Caso aconteça o risco de a UFPA publicar uma lista de alunos aprovados contendo o nome de alunos que não passaram nas provas, a sociedade poderá duvidar da capacidade da UFPA de executar este e outros processos associados. Isto pode inclusive gerar uma notícia nas mídias, comprometendo a imagem da UFPA.</t>
        </r>
      </text>
    </comment>
    <comment ref="P9" authorId="0" shapeId="0">
      <text>
        <r>
          <rPr>
            <b/>
            <sz val="12"/>
            <color indexed="81"/>
            <rFont val="Tahoma"/>
            <family val="2"/>
          </rPr>
          <t>Eventos derivados de alterações legislativas ou normativas que podem comprometer as atividades da UFPA.
Dica: o risco tem como uma de suas causas eventuais alterações legislativas ou normativas?
Exemplo:
Risco: Decreto que realize corte orçamentário.</t>
        </r>
      </text>
    </comment>
    <comment ref="Q9" authorId="0" shapeId="0">
      <text>
        <r>
          <rPr>
            <b/>
            <sz val="12"/>
            <color indexed="81"/>
            <rFont val="Tahoma"/>
            <family val="2"/>
          </rPr>
          <t xml:space="preserve">Eventos que podem comprometer as atividades da UFPA, normalmente associados a falhas, deficiência ou inadequação de processos internos, pessoas, infraestrutura e sistemas.
Dica: o risco identificado tem como causa alguma inadequação de processos internos, pessoas, infraestrutura ou sistemas?
</t>
        </r>
      </text>
    </comment>
    <comment ref="R9" authorId="0" shapeId="0">
      <text>
        <r>
          <rPr>
            <b/>
            <sz val="12"/>
            <color indexed="81"/>
            <rFont val="Tahoma"/>
            <family val="2"/>
          </rPr>
          <t xml:space="preserve">Vulnerabilidade que pode favorecer ou facilitar a ocorrência de práticas de corrupção, fraudes, irregularidades e/ou desvios éticos e de conduta, podendo comprometer os objetivos da instituição.
Dica: o risco está associado a uma conduta ética inapropriada, por exemplo?
Exemplos de Risco de Integridade:
- Abuso de posição ou poder em favor de interesses privados.
- Nepotismo.
- Conflito de Interesses.
- Pressão interna ou externa ilegal ou antiética para influenciar agente público.
- Solicitação ou recebimento de vantagem indevida. 
- Utilização de recursos públicos em favor de interesses privados.
Para saber mais sobre a temática de Integridade, consulte o Plano de Integridade da UFPA, disponível em https://proplan.ufpa.br/index.php/documentos-digest.
</t>
        </r>
      </text>
    </comment>
    <comment ref="S9" authorId="0" shapeId="0">
      <text>
        <r>
          <rPr>
            <b/>
            <sz val="12"/>
            <color indexed="81"/>
            <rFont val="Tahoma"/>
            <family val="2"/>
          </rPr>
          <t>Eventos que podem comprometer a capacidade do órgão ou entidade de contar com os recursos orçamentários e financeiros necessários à realização de suas atividades, ou eventos que possam comprometer a própria execução orçamentária, como atrasos no cronograma de licitações.
DICA: Caso esse risco aconteça, um de seus impactos será o fato de a UFPA não poder contar com recurso financeiro/orçamentário?</t>
        </r>
      </text>
    </comment>
    <comment ref="T9" authorId="0" shapeId="0">
      <text>
        <r>
          <rPr>
            <b/>
            <sz val="12"/>
            <color indexed="81"/>
            <rFont val="Tahoma"/>
            <family val="2"/>
          </rPr>
          <t xml:space="preserve">Descrever os controles a serem implementados para EVITAR a ocorrência do risco e/ou reduzir o impacto negativo gerado no objeto analisado. 
Dica: Priorizar controles de caráter preventivo.
Dica: O benefício do controle deve ser maior que o seu custo.
Os riscos fora do apetite da UFPA (cor laranja e cor vermelha no campo "Apetite a Risco") devem obrigatoriamente receber ações de tratamento.
Já os riscos de nível baixo e médio (cor verde e cor amarela) não precisam receber ações de tratamento, devendo ser apenas monitorados.
</t>
        </r>
      </text>
    </comment>
    <comment ref="U9" authorId="0" shapeId="0">
      <text>
        <r>
          <rPr>
            <b/>
            <sz val="12"/>
            <color indexed="81"/>
            <rFont val="Tahoma"/>
            <family val="2"/>
          </rPr>
          <t>Informar a unidade/subunidade que é responsável pela implementação da ação de tratamento.
A unidade/subunidade deverá ser a mesma da etapa de identificação, ou subordinada hierarquicamente.</t>
        </r>
      </text>
    </comment>
    <comment ref="V9" authorId="0" shapeId="0">
      <text>
        <r>
          <rPr>
            <b/>
            <sz val="12"/>
            <color indexed="81"/>
            <rFont val="Tahoma"/>
            <family val="2"/>
          </rPr>
          <t>Informar o prazo de implementação do controle.</t>
        </r>
      </text>
    </comment>
    <comment ref="C10" authorId="0" shapeId="0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Citou objetivo estrategico ao inves da ação tática. Item corrigido.</t>
        </r>
      </text>
    </comment>
    <comment ref="V10" authorId="0" shapeId="0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O prazo de tratamento do risco deve englobar todo o periodo da ação tática disposto no PDU.</t>
        </r>
      </text>
    </comment>
    <comment ref="C11" authorId="0" shapeId="0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Citou objetivo estrategico ao inves da ação tática. Item corrigido.</t>
        </r>
      </text>
    </comment>
    <comment ref="V11" authorId="0" shapeId="0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O prazo de tratamento do risco deve englobar todo o periodo da ação tática disposto no PDU.</t>
        </r>
      </text>
    </comment>
    <comment ref="C12" authorId="0" shapeId="0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Citou objetivo estrategico ao inves da ação tática. O objet estrategico tinha 2 ações táticas. Houve duplicação da linha para abarcar as 2 ações (linha abaixo)
Item corrigido.</t>
        </r>
      </text>
    </comment>
    <comment ref="V12" authorId="0" shapeId="0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O prazo de tratamento do risco deve englobar todo o periodo da ação tática disposto no PDU.</t>
        </r>
      </text>
    </comment>
    <comment ref="D13" authorId="0" shapeId="0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Incluir na analise que essa linha foi criada, e perguntar pro setor se as respostas estao condizentes com o item.</t>
        </r>
      </text>
    </comment>
    <comment ref="V13" authorId="0" shapeId="0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O prazo de tratamento do risco deve englobar todo o periodo da ação tática disposto no PDU.</t>
        </r>
      </text>
    </comment>
    <comment ref="V14" authorId="0" shapeId="0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O prazo de tratamento do risco deve englobar todo o periodo da ação tática disposto no PDU.</t>
        </r>
      </text>
    </comment>
    <comment ref="C15" authorId="0" shapeId="0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Citou objetivo estrategico ao inves da ação tática. O objet estrategico tinha 2 ações táticas. Houve duplicação da linha para abarcar as 2 ações (linha abaixo)
Item corrigido.</t>
        </r>
      </text>
    </comment>
    <comment ref="T15" authorId="0" shapeId="0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A unidade deve obrigaoriamente indicar um trabtamento além de apenas monitorá-lo. Isso se deve porque o risco é alto, exigindo uma ação mais concreta.</t>
        </r>
      </text>
    </comment>
    <comment ref="V15" authorId="0" shapeId="0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O prazo de tratamento do risco deve englobar todo o periodo da ação tática disposto no PDU.</t>
        </r>
      </text>
    </comment>
    <comment ref="T16" authorId="0" shapeId="0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A unidade deve obrigaoriamente indicar um trabtamento além de apenas monitorá-lo. Isso se deve porque o risco é alto, exigindo uma ação mais concreta.</t>
        </r>
      </text>
    </comment>
    <comment ref="V16" authorId="0" shapeId="0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O prazo de tratamento do risco deve englobar todo o periodo da ação tática disposto no PDU.</t>
        </r>
      </text>
    </comment>
    <comment ref="C17" authorId="0" shapeId="0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Citou objetivo estrategico ao inves da ação tática. O objet estrategico tinha 2 ações táticas. Houve duplicação da linha para abarcar as 2 ações (linha abaixo)
Item corrigido.</t>
        </r>
      </text>
    </comment>
    <comment ref="T17" authorId="0" shapeId="0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A unidade deve obrigaoriamente indicar um trabtamento além de apenas monitorá-lo. Isso se deve porque o risco é alto, exigindo uma ação mais concreta.</t>
        </r>
      </text>
    </comment>
    <comment ref="V17" authorId="0" shapeId="0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O prazo de tratamento do risco deve englobar todo o periodo da ação tática disposto no PDU.</t>
        </r>
      </text>
    </comment>
    <comment ref="T18" authorId="0" shapeId="0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A unidade deve obrigaoriamente indicar um trabtamento além de apenas monitorá-lo. Isso se deve porque o risco é alto, exigindo uma ação mais concreta.</t>
        </r>
      </text>
    </comment>
    <comment ref="V18" authorId="0" shapeId="0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O prazo de tratamento do risco deve englobar todo o periodo da ação tática disposto no PDU.</t>
        </r>
      </text>
    </comment>
    <comment ref="C19" authorId="0" shapeId="0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Citou objetivo estrategico ao inves da ação tática. O objet estrategico tinha 2 ações táticas. Houve duplicação da linha para abarcar as 2 ações (linha abaixo)
Item corrigido.</t>
        </r>
      </text>
    </comment>
    <comment ref="T19" authorId="0" shapeId="0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A unidade deve obrigaoriamente indicar um trabtamento além de apenas monitorá-lo. Isso se deve porque o risco é alto, exigindo uma ação mais concreta.</t>
        </r>
      </text>
    </comment>
    <comment ref="V19" authorId="0" shapeId="0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O prazo de tratamento do risco deve englobar todo o periodo da ação tática disposto no PDU.</t>
        </r>
      </text>
    </comment>
    <comment ref="T20" authorId="0" shapeId="0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A unidade deve obrigaoriamente indicar um trabtamento além de apenas monitorá-lo. Isso se deve porque o risco é alto, exigindo uma ação mais concreta.</t>
        </r>
      </text>
    </comment>
    <comment ref="V20" authorId="0" shapeId="0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O prazo de tratamento do risco deve englobar todo o periodo da ação tática disposto no PDU.</t>
        </r>
      </text>
    </comment>
    <comment ref="C21" authorId="0" shapeId="0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Citou objetivo estrategico ao inves da ação tática. O objet estrategico tinha 2 ações táticas. Houve duplicação da linha para abarcar as 4 ações (3 linhas 
abaixo)
Item corrigido.</t>
        </r>
      </text>
    </comment>
    <comment ref="T21" authorId="0" shapeId="0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A unidade deve obrigaoriamente indicar um trabtamento além de apenas monitorá-lo. Isso se deve porque o risco é alto, exigindo uma ação mais concreta.</t>
        </r>
      </text>
    </comment>
    <comment ref="V21" authorId="0" shapeId="0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O prazo de tratamento do risco deve englobar todo o periodo da ação tática disposto no PDU.</t>
        </r>
      </text>
    </comment>
    <comment ref="T22" authorId="0" shapeId="0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A unidade deve obrigaoriamente indicar um trabtamento além de apenas monitorá-lo. Isso se deve porque o risco é alto, exigindo uma ação mais concreta.</t>
        </r>
      </text>
    </comment>
    <comment ref="V22" authorId="0" shapeId="0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O prazo de tratamento do risco deve englobar todo o periodo da ação tática disposto no PDU.</t>
        </r>
      </text>
    </comment>
    <comment ref="T23" authorId="0" shapeId="0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A unidade deve obrigaoriamente indicar um trabtamento além de apenas monitorá-lo. Isso se deve porque o risco é alto, exigindo uma ação mais concreta.</t>
        </r>
      </text>
    </comment>
    <comment ref="V23" authorId="0" shapeId="0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O prazo de tratamento do risco deve englobar todo o periodo da ação tática disposto no PDU.</t>
        </r>
      </text>
    </comment>
    <comment ref="T24" authorId="0" shapeId="0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A unidade deve obrigaoriamente indicar um trabtamento além de apenas monitorá-lo. Isso se deve porque o risco é alto, exigindo uma ação mais concreta.</t>
        </r>
      </text>
    </comment>
    <comment ref="V24" authorId="0" shapeId="0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O prazo de tratamento do risco deve englobar todo o periodo da ação tática disposto no PDU.</t>
        </r>
      </text>
    </comment>
    <comment ref="C25" authorId="0" shapeId="0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Citou objetivo estrategico ao inves da ação tática. O objet estrategico tinha 2 ações táticas. Houve duplicação da linha para abarcar as 2 ações (linha abaixo)
Item corrigido.</t>
        </r>
      </text>
    </comment>
    <comment ref="T25" authorId="0" shapeId="0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A unidade deve obrigaoriamente indicar um trabtamento além de apenas monitorá-lo. Isso se deve porque o risco é alto, exigindo uma ação mais concreta.</t>
        </r>
      </text>
    </comment>
    <comment ref="V25" authorId="0" shapeId="0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O prazo de tratamento do risco deve englobar todo o periodo da ação tática disposto no PDU.</t>
        </r>
      </text>
    </comment>
    <comment ref="T26" authorId="0" shapeId="0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A unidade deve obrigaoriamente indicar um trabtamento além de apenas monitorá-lo. Isso se deve porque o risco é alto, exigindo uma ação mais concreta.</t>
        </r>
      </text>
    </comment>
    <comment ref="V26" authorId="0" shapeId="0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O prazo de tratamento do risco deve englobar todo o periodo da ação tática disposto no PDU.</t>
        </r>
      </text>
    </comment>
    <comment ref="C27" authorId="0" shapeId="0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Citou objetivo estrategico ao inves da ação tática. O objet estrategico tinha 2 ações táticas. Houve duplicação da linha para abarcar as 2 ações (linha abaixo)
Item corrigido.</t>
        </r>
      </text>
    </comment>
    <comment ref="T27" authorId="0" shapeId="0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A unidade deve obrigaoriamente indicar um trabtamento além de apenas monitorá-lo. Isso se deve porque o risco é alto, exigindo uma ação mais concreta.</t>
        </r>
      </text>
    </comment>
    <comment ref="V27" authorId="0" shapeId="0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O prazo de tratamento do risco deve englobar todo o periodo da ação tática disposto no PDU.</t>
        </r>
      </text>
    </comment>
    <comment ref="T28" authorId="0" shapeId="0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A unidade deve obrigaoriamente indicar um trabtamento além de apenas monitorá-lo. Isso se deve porque o risco é alto, exigindo uma ação mais concreta.</t>
        </r>
      </text>
    </comment>
    <comment ref="V28" authorId="0" shapeId="0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O prazo de tratamento do risco deve englobar todo o periodo da ação tática disposto no PDU.</t>
        </r>
      </text>
    </comment>
    <comment ref="T29" authorId="0" shapeId="0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A unidade deve obrigaoriamente indicar um trabtamento além de apenas monitorá-lo. Isso se deve porque o risco é alto, exigindo uma ação mais concreta.</t>
        </r>
      </text>
    </comment>
    <comment ref="V29" authorId="0" shapeId="0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O prazo de tratamento do risco deve englobar todo o periodo da ação tática disposto no PDU.</t>
        </r>
      </text>
    </comment>
    <comment ref="C30" authorId="0" shapeId="0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Citou objetivo estrategico ao inves de ação tática</t>
        </r>
      </text>
    </comment>
    <comment ref="T30" authorId="0" shapeId="0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A unidade deve obrigaoriamente indicar um trabtamento além de apenas monitorá-lo. Isso se deve porque o risco é alto, exigindo uma ação mais concreta.</t>
        </r>
      </text>
    </comment>
    <comment ref="V30" authorId="0" shapeId="0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O prazo de tratamento do risco deve englobar todo o periodo da ação tática disposto no PDU.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C21" authorId="0" shapeId="0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Incluir na analise que essa linha foi criada, e perguntar pro setor se as respostas estao condizentes com o item.</t>
        </r>
      </text>
    </comment>
  </commentList>
</comments>
</file>

<file path=xl/sharedStrings.xml><?xml version="1.0" encoding="utf-8"?>
<sst xmlns="http://schemas.openxmlformats.org/spreadsheetml/2006/main" count="448" uniqueCount="153">
  <si>
    <t>PROBABILIDADE</t>
  </si>
  <si>
    <t>PESO</t>
  </si>
  <si>
    <t>Baixa</t>
  </si>
  <si>
    <t>Média</t>
  </si>
  <si>
    <t>Muito Baixa</t>
  </si>
  <si>
    <t>Muito Alta</t>
  </si>
  <si>
    <t>Muito Baixo</t>
  </si>
  <si>
    <t>Baixo</t>
  </si>
  <si>
    <t>Médio</t>
  </si>
  <si>
    <t>Alto</t>
  </si>
  <si>
    <t>Muito Alto</t>
  </si>
  <si>
    <t>IMPACTO</t>
  </si>
  <si>
    <t>ESCALA</t>
  </si>
  <si>
    <t>RISCO</t>
  </si>
  <si>
    <t>RB (Risco Baixo)</t>
  </si>
  <si>
    <t>RM (Risco Médio)</t>
  </si>
  <si>
    <t>RA (Risco Alto)</t>
  </si>
  <si>
    <t>RE (Risco Extremo)</t>
  </si>
  <si>
    <t>80 - 100</t>
  </si>
  <si>
    <t>Impacto</t>
  </si>
  <si>
    <t>Probabilidade</t>
  </si>
  <si>
    <t>Muito
Alto
10</t>
  </si>
  <si>
    <t>Alto
8</t>
  </si>
  <si>
    <t>Médio
5</t>
  </si>
  <si>
    <t>Baixo
2</t>
  </si>
  <si>
    <t>Muito
Baixo
1</t>
  </si>
  <si>
    <t>10
RM</t>
  </si>
  <si>
    <t>8
RB</t>
  </si>
  <si>
    <t>5
RB</t>
  </si>
  <si>
    <t>2
RB</t>
  </si>
  <si>
    <t>1
RB</t>
  </si>
  <si>
    <t>4
RB</t>
  </si>
  <si>
    <t>Muito
Baixa
1</t>
  </si>
  <si>
    <t>Baixa
2</t>
  </si>
  <si>
    <t>Média
5</t>
  </si>
  <si>
    <t>Alta
8</t>
  </si>
  <si>
    <t>Muito
Alta
10</t>
  </si>
  <si>
    <t>50
RA</t>
  </si>
  <si>
    <t>40
RA</t>
  </si>
  <si>
    <t>64
RA</t>
  </si>
  <si>
    <t>20
RM</t>
  </si>
  <si>
    <t>16
RM</t>
  </si>
  <si>
    <t>25
RM</t>
  </si>
  <si>
    <t>80
RE</t>
  </si>
  <si>
    <t>100
RE</t>
  </si>
  <si>
    <t>UNIDADE</t>
  </si>
  <si>
    <t>Subunidade responsável</t>
  </si>
  <si>
    <t>Risco</t>
  </si>
  <si>
    <t>Causa(s)</t>
  </si>
  <si>
    <t>Consequência(s)</t>
  </si>
  <si>
    <t>Apetite ao Risco</t>
  </si>
  <si>
    <t>Natureza do Risco</t>
  </si>
  <si>
    <t>Ação de Tratamento</t>
  </si>
  <si>
    <t>Descrição</t>
  </si>
  <si>
    <t xml:space="preserve">Prazo </t>
  </si>
  <si>
    <t>Análise</t>
  </si>
  <si>
    <t>Peso</t>
  </si>
  <si>
    <t>Imagem</t>
  </si>
  <si>
    <t>Legal</t>
  </si>
  <si>
    <t>Operacional</t>
  </si>
  <si>
    <t>Integridade</t>
  </si>
  <si>
    <t>IDENTIFICAÇÃO DO RISCO</t>
  </si>
  <si>
    <t>AVALIAÇÃO DO RISCO</t>
  </si>
  <si>
    <t>TRATAMENTO DO RISCO</t>
  </si>
  <si>
    <t>Nível de Risco (P X I)</t>
  </si>
  <si>
    <t>Probabilidade (P)</t>
  </si>
  <si>
    <t>Impacto (I)</t>
  </si>
  <si>
    <t>Sim</t>
  </si>
  <si>
    <t>Orçamentário / Financeiro</t>
  </si>
  <si>
    <t>DESCRIÇÃO</t>
  </si>
  <si>
    <t>Compromete em alguma medida o alcance do objetivo, mas não impede o alcance da maior parte do atingimento do objetivo.</t>
  </si>
  <si>
    <t>Não altera o alcance do objetivo.</t>
  </si>
  <si>
    <t>ESCALA DE PROBABILIDADE</t>
  </si>
  <si>
    <t>ESCALA DE IMPACTO</t>
  </si>
  <si>
    <t>Em situações excepcionais o evento poderá até ocorrer, mas
não há histórico conhecido do evento ou não há indícios que sinalizem sua ocorrência, portanto, é improvável que aconteça.</t>
  </si>
  <si>
    <t>O histórico conhecido aponta para baixa frequência, podendo
o evento ocorrer de forma inesperada ou casual.</t>
  </si>
  <si>
    <t>Repete-se com frequência razoável ou há indícios que
possa ocorrer de alguma forma.</t>
  </si>
  <si>
    <t>Repete-se com elevada frequência ou sua ocorrência é
até esperada pois os indícios apontam essa possibilidade.</t>
  </si>
  <si>
    <t>Compromete razoavelmente o alcance do objetivo,
porém recuperável.</t>
  </si>
  <si>
    <t>Compromete a maior parte do atingimento do objetivo,
sendo de difícil reversão.</t>
  </si>
  <si>
    <t>Compromete totalmente ou quase totalmente o atingimento
do objetivo, de forma irreversível.</t>
  </si>
  <si>
    <t>Alta</t>
  </si>
  <si>
    <t>Classificação</t>
  </si>
  <si>
    <t>Tipos de Riscos</t>
  </si>
  <si>
    <t>MATRIZ DE CLASSIFICAÇÃO DO RISCO</t>
  </si>
  <si>
    <t>MATRIZ DE PROBABILIDADE X IMPACTO</t>
  </si>
  <si>
    <t>Os indícios indicam claramente que o evento ocorrerá,
portanto, é praticamente certo.</t>
  </si>
  <si>
    <t>0 - 9</t>
  </si>
  <si>
    <t>10 - 39</t>
  </si>
  <si>
    <t>40 - 79</t>
  </si>
  <si>
    <t>Informar o comportamento do nível do risco</t>
  </si>
  <si>
    <t>COMUNICAÇÃO E MONITORAMENTO DO RISCO</t>
  </si>
  <si>
    <t>Item</t>
  </si>
  <si>
    <t>Objeto Geral:</t>
  </si>
  <si>
    <t>Objeto analisado (específico)</t>
  </si>
  <si>
    <t>Executor da ação de tratamento</t>
  </si>
  <si>
    <r>
      <t xml:space="preserve">UFPA - </t>
    </r>
    <r>
      <rPr>
        <i/>
        <sz val="20"/>
        <color theme="3" tint="-0.499984740745262"/>
        <rFont val="Calibri"/>
        <family val="2"/>
        <scheme val="minor"/>
      </rPr>
      <t>Planilha de Gestão de Riscos</t>
    </r>
  </si>
  <si>
    <t>Versão: Junho 2022</t>
  </si>
  <si>
    <t>Gerar e transferir conhecimentos e habilidadesfocados na formação de cidadãos com capadidade crítica capazes de modificar a sociedade onde estão inseridos.</t>
  </si>
  <si>
    <t>Programa de Pós-Graduação em Ecologia Aquática e Pesca (PPGEAP)</t>
  </si>
  <si>
    <t>Desmotivação</t>
  </si>
  <si>
    <t>Evasão</t>
  </si>
  <si>
    <t>PPGEAP/NEAP</t>
  </si>
  <si>
    <t>Falta de participação em ações interinstitucionais nacionais e internacionais</t>
  </si>
  <si>
    <t>Ausência de intercâmbio/estágios/visitas técnicas</t>
  </si>
  <si>
    <t>Ausência de interação</t>
  </si>
  <si>
    <t>Redução na qualidade das atividades/ações</t>
  </si>
  <si>
    <t>Secretaria integrada PPGEAP/NEAP</t>
  </si>
  <si>
    <t>Falta de interesse dos usuários em realizar o treinamento</t>
  </si>
  <si>
    <t>Falta de servidores capacitados para ministrar o treinamento</t>
  </si>
  <si>
    <t>Acúmulo de funções por parte da Direção/Coordenação</t>
  </si>
  <si>
    <t>Ausência de servidores para atendimento da demanda</t>
  </si>
  <si>
    <t>Ausência de recursos de capital para aquisição de equipamentos</t>
  </si>
  <si>
    <t>1. Problemas de saúde, 
2. Falta de bolsas de estudos, e 
3. Falta de recursos financeiros para permanência no curso</t>
  </si>
  <si>
    <t>1. Falta de financiamento para projetos
2. Falta de bolsas de estudos</t>
  </si>
  <si>
    <t>1. Desmotivação
2. Ausência de servidor para atender as demandas</t>
  </si>
  <si>
    <t>Treinamento de usuários para os sistemas SAGITTA e SIPAC</t>
  </si>
  <si>
    <t>Monitorar o risco e estabelecer diálogos constantes com discentes e orientadores/as de modo a identificar dificuldades antes que agravem.</t>
  </si>
  <si>
    <t>Sensiblização da comunidade para uso de novas tecnologias</t>
  </si>
  <si>
    <t>Monitorar o risco.</t>
  </si>
  <si>
    <t>Subunidade PPGEAP e servidores NEAP</t>
  </si>
  <si>
    <t>Dezembro/2023</t>
  </si>
  <si>
    <t>Acompanhar o histórico de solicitações de desligamento dos discentes do PPG e fortalecer o acompanhamento acadêmico</t>
  </si>
  <si>
    <t>Estabelecimento de cooperações com instituições/laboratórios no âmbito nacional e internacional para transferência de conhecimentos e tecnologias voltadas para o desenvolvimento.</t>
  </si>
  <si>
    <t>Intercâmbio de conhecimentos científico-tecnológicos com a sociedade através de projetos de extensão para fins de estreitamento das relações de atuação dos discentes junto à comunidade;
Envolvimento de alunos nos projetos com demanda comunitária.</t>
  </si>
  <si>
    <t>Acompanhar o histórico de solicitações não atendidas e planejar melhorias para viabilização dos treinamentos</t>
  </si>
  <si>
    <t>Viabilizar através de Workshops, treinamentos com a participação de servidores internos e externos da UFPA.
Realizar levantamento das demandas de equipamentos/material de consumo no quadriênio visando CT-Infra, Pró-Equipamentos, etc.</t>
  </si>
  <si>
    <t>Implantação ou liberação de bases de dados de alunos e professores pelo Programa de Pós-Graduação em ecologia aquática e pesca.
Reuniões anuais com os servidores para tratar sobre demandas, atribuições como pauta das reuniões ordinárias do NEAP.</t>
  </si>
  <si>
    <t>Melhoria da infraestrutura de informática e telefonia do NEAP; reestruturação da rede wireless e da rede de ramais em todas as salas</t>
  </si>
  <si>
    <t>Participação dos docentes nos Editais para aquisição de equipamentos e construção de estrutura física (Por exemplo, CT INFRA/ FINEP por exemplo).</t>
  </si>
  <si>
    <t>Acompanhamento de editais e agenda de compras para aquisição de bens de capital</t>
  </si>
  <si>
    <t>Medidas de segurança do trabalho (acidentes, incêndios, etc); Melhoria do sistema elétrico; Mapas de risco dos laboratórios.</t>
  </si>
  <si>
    <t>Prever na matriz orçamentária do NEAP os recursos que garantam a implantação da estratégia.</t>
  </si>
  <si>
    <t>Núcleo de Ecologia Aquática e Pesca da Amazônia | NEAP (11.92)</t>
  </si>
  <si>
    <t>Formação de recursos humanos qualificados na temática ecologia aquática e pesca da Amazônia</t>
  </si>
  <si>
    <t>Intercâmbio de conhecimentos científico-tecnológicos com a sociedade através de projetos de extensão para fins de estreitamento das relações de atuação dos alunos junto à comunidade.</t>
  </si>
  <si>
    <t>Envolvimento de alunos nos projetos com demanda comunitária.</t>
  </si>
  <si>
    <t>Viabilizar através de workshops treinamentos com a participação de servidores internos e externos da UFPA.</t>
  </si>
  <si>
    <t>Realizar levantamento das demandas de equipamentos/material de consumo no quadriênio visando CT-infra, Pró-Equipamentos, etc.</t>
  </si>
  <si>
    <t>Implantação ou liberação de bases de dados de alunos e professores pelo Programa de Pós Graduação em ecologia aquática e pesca.</t>
  </si>
  <si>
    <t>Reuniões anuais com os servidores para tratar sobre demandas, atribuições como pauta das reuniões ordinárias do NEAP.</t>
  </si>
  <si>
    <t>Ofertas de editais que visem o acesso de docentes e técnicos para atuação no múcleo (incluindo a pós-graduação)</t>
  </si>
  <si>
    <t>Incentivo aos servidores para tratar sobre demandas, atribuições como pauta das reuniões ordinárias do NEAP.</t>
  </si>
  <si>
    <t>Levantamento das competências necessárias aos servidores do Núcleo</t>
  </si>
  <si>
    <t>Levantamento da demanda de servidores da Unidade</t>
  </si>
  <si>
    <t>Controle de servidores segundo as necessidades</t>
  </si>
  <si>
    <t>Realização dos processos de seleção do NEAP</t>
  </si>
  <si>
    <t>Melhoria da infraestrutura de informática e telefonia do NEAP e reestruturação da rede wireless e da rede de ramais em todas as salas</t>
  </si>
  <si>
    <t>Participação dos docentes nos editais para aquisição de equipamentos e construção de estrutura física</t>
  </si>
  <si>
    <t>Medidas de segurança do trabalho (acidentes, incendios, etc).</t>
  </si>
  <si>
    <t>Melhoria do sistema elétrico</t>
  </si>
  <si>
    <t>Mapas de risco dos laboratórios</t>
  </si>
  <si>
    <t>Prever na matriz orçamentária do NEAP os recursos qu garantam a implantação da estratégia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</si>
</sst>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15"/>
      <color theme="0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i/>
      <sz val="20"/>
      <color theme="3" tint="-0.499984740745262"/>
      <name val="Calibri"/>
      <family val="2"/>
      <scheme val="minor"/>
    </font>
    <font>
      <i/>
      <sz val="20"/>
      <color theme="3" tint="-0.499984740745262"/>
      <name val="Calibri"/>
      <family val="2"/>
      <scheme val="minor"/>
    </font>
    <font>
      <b/>
      <sz val="12"/>
      <color indexed="81"/>
      <name val="Tahoma"/>
      <family val="2"/>
    </font>
    <font>
      <sz val="12"/>
      <color indexed="81"/>
      <name val="Tahoma"/>
      <family val="2"/>
    </font>
    <font>
      <b/>
      <i/>
      <sz val="12"/>
      <color indexed="81"/>
      <name val="Tahoma"/>
      <family val="2"/>
    </font>
    <font>
      <sz val="11"/>
      <color rgb="FFFF0000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Arial"/>
      <family val="2"/>
    </font>
    <font>
      <sz val="11"/>
      <color indexed="8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</fonts>
  <fills count="18">
    <fill>
      <patternFill patternType="none"/>
    </fill>
    <fill>
      <patternFill patternType="gray125"/>
    </fill>
    <fill>
      <patternFill patternType="solid">
        <fgColor rgb="FF33CC3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27697B"/>
        <bgColor indexed="64"/>
      </patternFill>
    </fill>
    <fill>
      <patternFill patternType="solid">
        <fgColor rgb="FF3278CC"/>
        <bgColor indexed="64"/>
      </patternFill>
    </fill>
    <fill>
      <patternFill patternType="solid">
        <fgColor rgb="FFD0E0F4"/>
        <bgColor indexed="64"/>
      </patternFill>
    </fill>
    <fill>
      <patternFill patternType="solid">
        <fgColor rgb="FFA2D4E2"/>
        <bgColor indexed="64"/>
      </patternFill>
    </fill>
    <fill>
      <patternFill patternType="solid">
        <fgColor rgb="FFA8C6EA"/>
        <bgColor indexed="64"/>
      </patternFill>
    </fill>
    <fill>
      <patternFill patternType="solid">
        <fgColor rgb="FF5690D6"/>
        <bgColor indexed="64"/>
      </patternFill>
    </fill>
    <fill>
      <patternFill patternType="solid">
        <fgColor rgb="FFD7E5F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indexed="9"/>
        <bgColor auto="1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21"/>
      </left>
      <right style="thin">
        <color indexed="21"/>
      </right>
      <top style="thin">
        <color indexed="21"/>
      </top>
      <bottom style="thin">
        <color indexed="21"/>
      </bottom>
      <diagonal/>
    </border>
    <border>
      <left style="thin">
        <color indexed="2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21"/>
      </bottom>
      <diagonal/>
    </border>
    <border>
      <left style="thin">
        <color indexed="8"/>
      </left>
      <right style="thin">
        <color indexed="8"/>
      </right>
      <top style="thin">
        <color indexed="21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21"/>
      </bottom>
      <diagonal/>
    </border>
    <border>
      <left style="thin">
        <color indexed="21"/>
      </left>
      <right style="thin">
        <color indexed="8"/>
      </right>
      <top style="thin">
        <color indexed="21"/>
      </top>
      <bottom style="thin">
        <color indexed="8"/>
      </bottom>
      <diagonal/>
    </border>
    <border>
      <left style="thin">
        <color indexed="21"/>
      </left>
      <right style="thin">
        <color indexed="8"/>
      </right>
      <top style="thin">
        <color indexed="21"/>
      </top>
      <bottom style="thin">
        <color indexed="21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21"/>
      </bottom>
      <diagonal/>
    </border>
    <border>
      <left style="thin">
        <color indexed="8"/>
      </left>
      <right style="thin">
        <color indexed="21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150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12" borderId="4" xfId="0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center" wrapText="1"/>
    </xf>
    <xf numFmtId="0" fontId="3" fillId="13" borderId="1" xfId="0" applyFont="1" applyFill="1" applyBorder="1" applyAlignment="1">
      <alignment horizontal="center" vertical="center" wrapText="1"/>
    </xf>
    <xf numFmtId="0" fontId="3" fillId="13" borderId="5" xfId="0" applyFont="1" applyFill="1" applyBorder="1" applyAlignment="1">
      <alignment horizontal="center" vertical="center" wrapText="1"/>
    </xf>
    <xf numFmtId="0" fontId="2" fillId="13" borderId="24" xfId="0" applyFont="1" applyFill="1" applyBorder="1" applyAlignment="1">
      <alignment horizontal="center" vertical="center" wrapText="1"/>
    </xf>
    <xf numFmtId="0" fontId="3" fillId="13" borderId="10" xfId="0" applyFont="1" applyFill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9" fillId="7" borderId="31" xfId="0" applyFont="1" applyFill="1" applyBorder="1" applyAlignment="1">
      <alignment horizontal="center" vertical="center" wrapText="1"/>
    </xf>
    <xf numFmtId="0" fontId="9" fillId="7" borderId="32" xfId="0" applyFont="1" applyFill="1" applyBorder="1" applyAlignment="1">
      <alignment horizontal="center" vertical="center" wrapText="1"/>
    </xf>
    <xf numFmtId="0" fontId="9" fillId="7" borderId="33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0" xfId="0" applyFont="1" applyAlignment="1"/>
    <xf numFmtId="0" fontId="10" fillId="6" borderId="2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10" fillId="5" borderId="6" xfId="0" applyFont="1" applyFill="1" applyBorder="1" applyAlignment="1">
      <alignment horizontal="center" vertical="center"/>
    </xf>
    <xf numFmtId="0" fontId="9" fillId="7" borderId="27" xfId="0" applyFont="1" applyFill="1" applyBorder="1" applyAlignment="1">
      <alignment horizontal="center" vertical="center"/>
    </xf>
    <xf numFmtId="0" fontId="9" fillId="7" borderId="28" xfId="0" applyFont="1" applyFill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8" xfId="0" applyNumberFormat="1" applyFont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7" fillId="0" borderId="0" xfId="0" applyFont="1" applyBorder="1"/>
    <xf numFmtId="0" fontId="10" fillId="4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7" fillId="0" borderId="14" xfId="0" applyFont="1" applyBorder="1"/>
    <xf numFmtId="0" fontId="7" fillId="0" borderId="15" xfId="0" applyFont="1" applyBorder="1"/>
    <xf numFmtId="0" fontId="7" fillId="0" borderId="17" xfId="0" applyFont="1" applyBorder="1"/>
    <xf numFmtId="0" fontId="7" fillId="3" borderId="2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11" fillId="5" borderId="2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1" fillId="14" borderId="35" xfId="0" applyFont="1" applyFill="1" applyBorder="1" applyAlignment="1">
      <alignment horizontal="center" vertical="center" wrapText="1"/>
    </xf>
    <xf numFmtId="164" fontId="3" fillId="0" borderId="36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0" fillId="0" borderId="0" xfId="0" applyFont="1" applyAlignment="1">
      <alignment horizontal="left"/>
    </xf>
    <xf numFmtId="49" fontId="22" fillId="17" borderId="41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wrapText="1"/>
    </xf>
    <xf numFmtId="0" fontId="0" fillId="0" borderId="0" xfId="0" applyAlignment="1">
      <alignment wrapText="1"/>
    </xf>
    <xf numFmtId="0" fontId="5" fillId="16" borderId="31" xfId="0" applyFont="1" applyFill="1" applyBorder="1" applyAlignment="1">
      <alignment horizontal="center" vertical="center" wrapText="1"/>
    </xf>
    <xf numFmtId="49" fontId="0" fillId="17" borderId="42" xfId="0" applyNumberFormat="1" applyFont="1" applyFill="1" applyBorder="1" applyAlignment="1">
      <alignment vertical="center" wrapText="1"/>
    </xf>
    <xf numFmtId="49" fontId="0" fillId="17" borderId="43" xfId="0" applyNumberFormat="1" applyFont="1" applyFill="1" applyBorder="1" applyAlignment="1">
      <alignment vertical="center" wrapText="1"/>
    </xf>
    <xf numFmtId="49" fontId="0" fillId="17" borderId="44" xfId="0" applyNumberFormat="1" applyFont="1" applyFill="1" applyBorder="1" applyAlignment="1">
      <alignment horizontal="left" vertical="center" wrapText="1"/>
    </xf>
    <xf numFmtId="49" fontId="0" fillId="17" borderId="43" xfId="0" applyNumberFormat="1" applyFont="1" applyFill="1" applyBorder="1" applyAlignment="1">
      <alignment horizontal="left" vertical="center" wrapText="1"/>
    </xf>
    <xf numFmtId="49" fontId="0" fillId="17" borderId="45" xfId="0" applyNumberFormat="1" applyFont="1" applyFill="1" applyBorder="1" applyAlignment="1">
      <alignment vertical="center" wrapText="1"/>
    </xf>
    <xf numFmtId="49" fontId="0" fillId="17" borderId="46" xfId="0" applyNumberFormat="1" applyFont="1" applyFill="1" applyBorder="1" applyAlignment="1">
      <alignment vertical="center" wrapText="1"/>
    </xf>
    <xf numFmtId="49" fontId="0" fillId="17" borderId="47" xfId="0" applyNumberFormat="1" applyFont="1" applyFill="1" applyBorder="1" applyAlignment="1">
      <alignment horizontal="left" vertical="center" wrapText="1"/>
    </xf>
    <xf numFmtId="49" fontId="0" fillId="17" borderId="50" xfId="0" applyNumberFormat="1" applyFont="1" applyFill="1" applyBorder="1" applyAlignment="1">
      <alignment horizontal="center" vertical="center"/>
    </xf>
    <xf numFmtId="49" fontId="0" fillId="17" borderId="51" xfId="0" applyNumberFormat="1" applyFont="1" applyFill="1" applyBorder="1" applyAlignment="1">
      <alignment horizontal="center" vertical="center"/>
    </xf>
    <xf numFmtId="49" fontId="0" fillId="17" borderId="43" xfId="0" applyNumberFormat="1" applyFont="1" applyFill="1" applyBorder="1" applyAlignment="1">
      <alignment horizontal="center" vertical="center"/>
    </xf>
    <xf numFmtId="49" fontId="0" fillId="17" borderId="45" xfId="0" applyNumberFormat="1" applyFont="1" applyFill="1" applyBorder="1" applyAlignment="1">
      <alignment horizontal="center" vertical="center"/>
    </xf>
    <xf numFmtId="49" fontId="0" fillId="17" borderId="43" xfId="0" applyNumberFormat="1" applyFont="1" applyFill="1" applyBorder="1" applyAlignment="1">
      <alignment vertical="center"/>
    </xf>
    <xf numFmtId="49" fontId="0" fillId="17" borderId="52" xfId="0" applyNumberFormat="1" applyFont="1" applyFill="1" applyBorder="1" applyAlignment="1">
      <alignment horizontal="center" vertical="center"/>
    </xf>
    <xf numFmtId="49" fontId="0" fillId="17" borderId="43" xfId="0" applyNumberFormat="1" applyFont="1" applyFill="1" applyBorder="1" applyAlignment="1">
      <alignment horizontal="center" vertical="center" wrapText="1"/>
    </xf>
    <xf numFmtId="49" fontId="19" fillId="17" borderId="43" xfId="0" applyNumberFormat="1" applyFont="1" applyFill="1" applyBorder="1" applyAlignment="1">
      <alignment horizontal="center" vertical="center" wrapText="1"/>
    </xf>
    <xf numFmtId="49" fontId="0" fillId="17" borderId="42" xfId="0" applyNumberFormat="1" applyFont="1" applyFill="1" applyBorder="1" applyAlignment="1">
      <alignment vertical="center"/>
    </xf>
    <xf numFmtId="49" fontId="19" fillId="17" borderId="44" xfId="0" applyNumberFormat="1" applyFont="1" applyFill="1" applyBorder="1" applyAlignment="1">
      <alignment horizontal="center" vertical="center"/>
    </xf>
    <xf numFmtId="49" fontId="22" fillId="17" borderId="53" xfId="0" applyNumberFormat="1" applyFont="1" applyFill="1" applyBorder="1" applyAlignment="1">
      <alignment horizontal="center" vertical="center" wrapText="1"/>
    </xf>
    <xf numFmtId="49" fontId="19" fillId="17" borderId="43" xfId="0" applyNumberFormat="1" applyFont="1" applyFill="1" applyBorder="1" applyAlignment="1">
      <alignment vertical="center" wrapText="1"/>
    </xf>
    <xf numFmtId="49" fontId="19" fillId="17" borderId="43" xfId="0" applyNumberFormat="1" applyFont="1" applyFill="1" applyBorder="1" applyAlignment="1">
      <alignment horizontal="left" vertical="center" wrapText="1"/>
    </xf>
    <xf numFmtId="49" fontId="19" fillId="17" borderId="44" xfId="0" applyNumberFormat="1" applyFont="1" applyFill="1" applyBorder="1" applyAlignment="1">
      <alignment horizontal="left" vertical="center" wrapText="1"/>
    </xf>
    <xf numFmtId="49" fontId="19" fillId="17" borderId="50" xfId="0" applyNumberFormat="1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49" fontId="19" fillId="17" borderId="43" xfId="0" applyNumberFormat="1" applyFont="1" applyFill="1" applyBorder="1" applyAlignment="1">
      <alignment horizontal="center" vertical="center"/>
    </xf>
    <xf numFmtId="49" fontId="19" fillId="17" borderId="43" xfId="0" applyNumberFormat="1" applyFont="1" applyFill="1" applyBorder="1" applyAlignment="1">
      <alignment vertical="center"/>
    </xf>
    <xf numFmtId="164" fontId="19" fillId="0" borderId="36" xfId="0" applyNumberFormat="1" applyFont="1" applyBorder="1" applyAlignment="1">
      <alignment horizontal="center" vertical="center" wrapText="1"/>
    </xf>
    <xf numFmtId="49" fontId="22" fillId="17" borderId="48" xfId="0" applyNumberFormat="1" applyFont="1" applyFill="1" applyBorder="1" applyAlignment="1">
      <alignment horizontal="center" vertical="center" wrapText="1"/>
    </xf>
    <xf numFmtId="49" fontId="19" fillId="17" borderId="45" xfId="0" applyNumberFormat="1" applyFont="1" applyFill="1" applyBorder="1" applyAlignment="1">
      <alignment horizontal="center" vertical="center" wrapText="1"/>
    </xf>
    <xf numFmtId="49" fontId="22" fillId="17" borderId="49" xfId="0" applyNumberFormat="1" applyFont="1" applyFill="1" applyBorder="1" applyAlignment="1">
      <alignment horizontal="center" vertical="center" wrapText="1"/>
    </xf>
    <xf numFmtId="49" fontId="19" fillId="17" borderId="46" xfId="0" applyNumberFormat="1" applyFont="1" applyFill="1" applyBorder="1" applyAlignment="1">
      <alignment vertical="center" wrapText="1"/>
    </xf>
    <xf numFmtId="49" fontId="19" fillId="17" borderId="49" xfId="0" applyNumberFormat="1" applyFont="1" applyFill="1" applyBorder="1" applyAlignment="1">
      <alignment horizontal="center" vertical="center" wrapText="1"/>
    </xf>
    <xf numFmtId="49" fontId="23" fillId="17" borderId="49" xfId="0" applyNumberFormat="1" applyFont="1" applyFill="1" applyBorder="1" applyAlignment="1">
      <alignment horizontal="center" vertical="center" wrapText="1"/>
    </xf>
    <xf numFmtId="0" fontId="4" fillId="0" borderId="34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2" fillId="12" borderId="25" xfId="0" applyFont="1" applyFill="1" applyBorder="1" applyAlignment="1">
      <alignment horizontal="center" vertical="center" wrapText="1"/>
    </xf>
    <xf numFmtId="0" fontId="2" fillId="12" borderId="22" xfId="0" applyFont="1" applyFill="1" applyBorder="1" applyAlignment="1">
      <alignment horizontal="center" vertical="center" wrapText="1"/>
    </xf>
    <xf numFmtId="0" fontId="1" fillId="8" borderId="27" xfId="0" applyFont="1" applyFill="1" applyBorder="1" applyAlignment="1">
      <alignment horizontal="center" vertical="center" wrapText="1"/>
    </xf>
    <xf numFmtId="0" fontId="1" fillId="8" borderId="30" xfId="0" applyFont="1" applyFill="1" applyBorder="1" applyAlignment="1">
      <alignment horizontal="center" vertical="center" wrapText="1"/>
    </xf>
    <xf numFmtId="0" fontId="1" fillId="8" borderId="29" xfId="0" applyFont="1" applyFill="1" applyBorder="1" applyAlignment="1">
      <alignment horizontal="center" vertical="center" wrapText="1"/>
    </xf>
    <xf numFmtId="0" fontId="1" fillId="8" borderId="28" xfId="0" applyFont="1" applyFill="1" applyBorder="1" applyAlignment="1">
      <alignment horizontal="center" vertical="center" wrapText="1"/>
    </xf>
    <xf numFmtId="0" fontId="5" fillId="16" borderId="18" xfId="0" applyFont="1" applyFill="1" applyBorder="1" applyAlignment="1">
      <alignment horizontal="center" vertical="center" wrapText="1"/>
    </xf>
    <xf numFmtId="0" fontId="5" fillId="16" borderId="20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2" fillId="15" borderId="37" xfId="0" applyFont="1" applyFill="1" applyBorder="1" applyAlignment="1">
      <alignment horizontal="center" vertical="center" wrapText="1"/>
    </xf>
    <xf numFmtId="0" fontId="2" fillId="15" borderId="38" xfId="0" applyFont="1" applyFill="1" applyBorder="1" applyAlignment="1">
      <alignment horizontal="center" vertical="center" wrapText="1"/>
    </xf>
    <xf numFmtId="0" fontId="1" fillId="10" borderId="27" xfId="0" applyFont="1" applyFill="1" applyBorder="1" applyAlignment="1">
      <alignment horizontal="center" vertical="center" wrapText="1"/>
    </xf>
    <xf numFmtId="0" fontId="1" fillId="10" borderId="29" xfId="0" applyFont="1" applyFill="1" applyBorder="1" applyAlignment="1">
      <alignment horizontal="center" vertical="center" wrapText="1"/>
    </xf>
    <xf numFmtId="0" fontId="1" fillId="10" borderId="9" xfId="0" applyFont="1" applyFill="1" applyBorder="1" applyAlignment="1">
      <alignment horizontal="center" vertical="center" wrapText="1"/>
    </xf>
    <xf numFmtId="0" fontId="1" fillId="10" borderId="28" xfId="0" applyFont="1" applyFill="1" applyBorder="1" applyAlignment="1">
      <alignment horizontal="center" vertical="center" wrapText="1"/>
    </xf>
    <xf numFmtId="0" fontId="2" fillId="13" borderId="1" xfId="0" applyFont="1" applyFill="1" applyBorder="1" applyAlignment="1">
      <alignment horizontal="center" vertical="center" wrapText="1"/>
    </xf>
    <xf numFmtId="0" fontId="2" fillId="13" borderId="3" xfId="0" applyFont="1" applyFill="1" applyBorder="1" applyAlignment="1">
      <alignment horizontal="center" vertical="center" wrapText="1"/>
    </xf>
    <xf numFmtId="0" fontId="2" fillId="13" borderId="5" xfId="0" applyFont="1" applyFill="1" applyBorder="1" applyAlignment="1">
      <alignment horizontal="center" vertical="center" wrapText="1"/>
    </xf>
    <xf numFmtId="0" fontId="2" fillId="11" borderId="4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2" fillId="11" borderId="5" xfId="0" applyFont="1" applyFill="1" applyBorder="1" applyAlignment="1">
      <alignment horizontal="center" vertical="center" wrapText="1"/>
    </xf>
    <xf numFmtId="0" fontId="2" fillId="13" borderId="4" xfId="0" applyFont="1" applyFill="1" applyBorder="1" applyAlignment="1">
      <alignment horizontal="center" vertical="center" wrapText="1"/>
    </xf>
    <xf numFmtId="0" fontId="1" fillId="9" borderId="27" xfId="0" applyFont="1" applyFill="1" applyBorder="1" applyAlignment="1">
      <alignment horizontal="center" vertical="center" wrapText="1"/>
    </xf>
    <xf numFmtId="0" fontId="1" fillId="9" borderId="29" xfId="0" applyFont="1" applyFill="1" applyBorder="1" applyAlignment="1">
      <alignment horizontal="center" vertical="center" wrapText="1"/>
    </xf>
    <xf numFmtId="0" fontId="1" fillId="9" borderId="28" xfId="0" applyFont="1" applyFill="1" applyBorder="1" applyAlignment="1">
      <alignment horizontal="center" vertical="center" wrapText="1"/>
    </xf>
    <xf numFmtId="0" fontId="2" fillId="12" borderId="4" xfId="0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 wrapText="1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9" fillId="7" borderId="23" xfId="0" applyFont="1" applyFill="1" applyBorder="1" applyAlignment="1">
      <alignment horizontal="center" vertical="center" textRotation="90"/>
    </xf>
    <xf numFmtId="0" fontId="9" fillId="7" borderId="21" xfId="0" applyFont="1" applyFill="1" applyBorder="1" applyAlignment="1">
      <alignment horizontal="center" vertical="center" textRotation="90"/>
    </xf>
    <xf numFmtId="0" fontId="9" fillId="7" borderId="12" xfId="0" applyFont="1" applyFill="1" applyBorder="1" applyAlignment="1">
      <alignment horizontal="center"/>
    </xf>
    <xf numFmtId="0" fontId="9" fillId="7" borderId="13" xfId="0" applyFont="1" applyFill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20" fillId="0" borderId="0" xfId="0" applyFont="1" applyAlignment="1">
      <alignment horizontal="left"/>
    </xf>
    <xf numFmtId="0" fontId="3" fillId="13" borderId="39" xfId="0" applyFont="1" applyFill="1" applyBorder="1" applyAlignment="1">
      <alignment horizontal="center" vertical="center" wrapText="1"/>
    </xf>
    <xf numFmtId="0" fontId="3" fillId="13" borderId="2" xfId="0" applyFont="1" applyFill="1" applyBorder="1" applyAlignment="1">
      <alignment horizontal="center" vertical="center" wrapText="1"/>
    </xf>
    <xf numFmtId="0" fontId="3" fillId="13" borderId="40" xfId="0" applyFont="1" applyFill="1" applyBorder="1" applyAlignment="1">
      <alignment horizontal="center" vertical="center" wrapText="1"/>
    </xf>
    <xf numFmtId="0" fontId="3" fillId="13" borderId="22" xfId="0" applyFont="1" applyFill="1" applyBorder="1" applyAlignment="1">
      <alignment horizontal="center" vertical="center" wrapText="1"/>
    </xf>
    <xf numFmtId="0" fontId="2" fillId="11" borderId="27" xfId="0" applyFont="1" applyFill="1" applyBorder="1" applyAlignment="1">
      <alignment horizontal="center" vertical="center"/>
    </xf>
    <xf numFmtId="0" fontId="2" fillId="11" borderId="4" xfId="0" applyFont="1" applyFill="1" applyBorder="1" applyAlignment="1">
      <alignment horizontal="center" vertical="center"/>
    </xf>
    <xf numFmtId="0" fontId="2" fillId="11" borderId="29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/>
    </xf>
    <xf numFmtId="0" fontId="3" fillId="12" borderId="39" xfId="0" applyFont="1" applyFill="1" applyBorder="1" applyAlignment="1">
      <alignment horizontal="center" vertical="center" wrapText="1"/>
    </xf>
    <xf numFmtId="0" fontId="3" fillId="1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763"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ont>
        <color rgb="FF000000"/>
      </font>
      <fill>
        <patternFill patternType="solid">
          <fgColor indexed="22"/>
          <bgColor indexed="25"/>
        </patternFill>
      </fill>
    </dxf>
    <dxf>
      <fill>
        <patternFill patternType="solid">
          <fgColor indexed="22"/>
          <bgColor indexed="24"/>
        </patternFill>
      </fill>
    </dxf>
    <dxf>
      <font>
        <color rgb="FF000000"/>
      </font>
      <fill>
        <patternFill patternType="solid">
          <fgColor indexed="22"/>
          <bgColor indexed="27"/>
        </patternFill>
      </fill>
    </dxf>
    <dxf>
      <font>
        <color rgb="FF000000"/>
      </font>
      <fill>
        <patternFill patternType="solid">
          <fgColor indexed="22"/>
          <bgColor indexed="26"/>
        </patternFill>
      </fill>
    </dxf>
    <dxf>
      <font>
        <color rgb="FF000000"/>
      </font>
      <fill>
        <patternFill patternType="solid">
          <fgColor indexed="22"/>
          <bgColor indexed="25"/>
        </patternFill>
      </fill>
    </dxf>
    <dxf>
      <fill>
        <patternFill patternType="solid">
          <fgColor indexed="22"/>
          <bgColor indexed="24"/>
        </patternFill>
      </fill>
    </dxf>
    <dxf>
      <font>
        <color rgb="FF000000"/>
      </font>
      <fill>
        <patternFill patternType="solid">
          <fgColor indexed="22"/>
          <bgColor indexed="23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33CC33"/>
        </patternFill>
      </fill>
    </dxf>
    <dxf>
      <fill>
        <patternFill>
          <bgColor rgb="FF00B0F0"/>
        </patternFill>
      </fill>
    </dxf>
    <dxf>
      <font>
        <color rgb="FF000000"/>
      </font>
      <fill>
        <patternFill patternType="solid">
          <fgColor indexed="22"/>
          <bgColor indexed="25"/>
        </patternFill>
      </fill>
    </dxf>
    <dxf>
      <fill>
        <patternFill patternType="solid">
          <fgColor indexed="22"/>
          <bgColor indexed="24"/>
        </patternFill>
      </fill>
    </dxf>
    <dxf>
      <font>
        <color rgb="FF000000"/>
      </font>
      <fill>
        <patternFill patternType="solid">
          <fgColor indexed="22"/>
          <bgColor indexed="27"/>
        </patternFill>
      </fill>
    </dxf>
    <dxf>
      <font>
        <color rgb="FF000000"/>
      </font>
      <fill>
        <patternFill patternType="solid">
          <fgColor indexed="22"/>
          <bgColor indexed="26"/>
        </patternFill>
      </fill>
    </dxf>
    <dxf>
      <font>
        <color rgb="FF000000"/>
      </font>
      <fill>
        <patternFill patternType="solid">
          <fgColor indexed="22"/>
          <bgColor indexed="25"/>
        </patternFill>
      </fill>
    </dxf>
    <dxf>
      <fill>
        <patternFill patternType="solid">
          <fgColor indexed="22"/>
          <bgColor indexed="24"/>
        </patternFill>
      </fill>
    </dxf>
    <dxf>
      <font>
        <color rgb="FF000000"/>
      </font>
      <fill>
        <patternFill patternType="solid">
          <fgColor indexed="22"/>
          <bgColor indexed="23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33CC33"/>
        </patternFill>
      </fill>
    </dxf>
    <dxf>
      <fill>
        <patternFill>
          <bgColor rgb="FF00B0F0"/>
        </patternFill>
      </fill>
    </dxf>
    <dxf>
      <font>
        <color rgb="FF000000"/>
      </font>
      <fill>
        <patternFill patternType="solid">
          <fgColor indexed="22"/>
          <bgColor indexed="23"/>
        </patternFill>
      </fill>
    </dxf>
    <dxf>
      <font>
        <color rgb="FF000000"/>
      </font>
      <fill>
        <patternFill patternType="solid">
          <fgColor indexed="22"/>
          <bgColor indexed="27"/>
        </patternFill>
      </fill>
    </dxf>
    <dxf>
      <font>
        <color rgb="FF000000"/>
      </font>
      <fill>
        <patternFill patternType="solid">
          <fgColor indexed="22"/>
          <bgColor indexed="25"/>
        </patternFill>
      </fill>
    </dxf>
    <dxf>
      <font>
        <color rgb="FF000000"/>
      </font>
      <fill>
        <patternFill patternType="solid">
          <fgColor indexed="22"/>
          <bgColor indexed="26"/>
        </patternFill>
      </fill>
    </dxf>
    <dxf>
      <font>
        <color rgb="FF000000"/>
      </font>
      <fill>
        <patternFill patternType="solid">
          <fgColor indexed="22"/>
          <bgColor indexed="26"/>
        </patternFill>
      </fill>
    </dxf>
    <dxf>
      <font>
        <color rgb="FF000000"/>
      </font>
      <fill>
        <patternFill patternType="solid">
          <fgColor indexed="22"/>
          <bgColor indexed="23"/>
        </patternFill>
      </fill>
    </dxf>
    <dxf>
      <font>
        <color rgb="FF000000"/>
      </font>
      <fill>
        <patternFill patternType="solid">
          <fgColor indexed="22"/>
          <bgColor indexed="27"/>
        </patternFill>
      </fill>
    </dxf>
    <dxf>
      <font>
        <color rgb="FF000000"/>
      </font>
      <fill>
        <patternFill patternType="solid">
          <fgColor indexed="22"/>
          <bgColor indexed="28"/>
        </patternFill>
      </fill>
    </dxf>
    <dxf>
      <fill>
        <patternFill patternType="solid">
          <fgColor indexed="22"/>
          <bgColor indexed="24"/>
        </patternFill>
      </fill>
    </dxf>
    <dxf>
      <font>
        <color rgb="FF000000"/>
      </font>
      <fill>
        <patternFill patternType="solid">
          <fgColor indexed="22"/>
          <bgColor indexed="27"/>
        </patternFill>
      </fill>
    </dxf>
    <dxf>
      <font>
        <color rgb="FF000000"/>
      </font>
      <fill>
        <patternFill patternType="solid">
          <fgColor indexed="22"/>
          <bgColor indexed="26"/>
        </patternFill>
      </fill>
    </dxf>
    <dxf>
      <font>
        <color rgb="FF000000"/>
      </font>
      <fill>
        <patternFill patternType="solid">
          <fgColor indexed="22"/>
          <bgColor indexed="25"/>
        </patternFill>
      </fill>
    </dxf>
    <dxf>
      <fill>
        <patternFill patternType="solid">
          <fgColor indexed="22"/>
          <bgColor indexed="24"/>
        </patternFill>
      </fill>
    </dxf>
    <dxf>
      <font>
        <color rgb="FF000000"/>
      </font>
      <fill>
        <patternFill patternType="solid">
          <fgColor indexed="22"/>
          <bgColor indexed="23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33CC33"/>
        </patternFill>
      </fill>
    </dxf>
    <dxf>
      <fill>
        <patternFill>
          <bgColor rgb="FF00B0F0"/>
        </patternFill>
      </fill>
    </dxf>
    <dxf>
      <font>
        <color rgb="FF000000"/>
      </font>
      <fill>
        <patternFill patternType="solid">
          <fgColor indexed="22"/>
          <bgColor indexed="23"/>
        </patternFill>
      </fill>
    </dxf>
    <dxf>
      <font>
        <color rgb="FF000000"/>
      </font>
      <fill>
        <patternFill patternType="solid">
          <fgColor indexed="22"/>
          <bgColor indexed="27"/>
        </patternFill>
      </fill>
    </dxf>
    <dxf>
      <font>
        <color rgb="FF000000"/>
      </font>
      <fill>
        <patternFill patternType="solid">
          <fgColor indexed="22"/>
          <bgColor indexed="25"/>
        </patternFill>
      </fill>
    </dxf>
    <dxf>
      <font>
        <color rgb="FF000000"/>
      </font>
      <fill>
        <patternFill patternType="solid">
          <fgColor indexed="22"/>
          <bgColor indexed="26"/>
        </patternFill>
      </fill>
    </dxf>
    <dxf>
      <font>
        <color rgb="FF000000"/>
      </font>
      <fill>
        <patternFill patternType="solid">
          <fgColor indexed="22"/>
          <bgColor indexed="23"/>
        </patternFill>
      </fill>
    </dxf>
    <dxf>
      <font>
        <color rgb="FF000000"/>
      </font>
      <fill>
        <patternFill patternType="solid">
          <fgColor indexed="22"/>
          <bgColor indexed="27"/>
        </patternFill>
      </fill>
    </dxf>
    <dxf>
      <font>
        <color rgb="FF000000"/>
      </font>
      <fill>
        <patternFill patternType="solid">
          <fgColor indexed="22"/>
          <bgColor indexed="26"/>
        </patternFill>
      </fill>
    </dxf>
    <dxf>
      <font>
        <color rgb="FF000000"/>
      </font>
      <fill>
        <patternFill patternType="solid">
          <fgColor indexed="22"/>
          <bgColor indexed="28"/>
        </patternFill>
      </fill>
    </dxf>
    <dxf>
      <fill>
        <patternFill patternType="solid">
          <fgColor indexed="22"/>
          <bgColor indexed="24"/>
        </patternFill>
      </fill>
    </dxf>
    <dxf>
      <font>
        <color rgb="FF000000"/>
      </font>
      <fill>
        <patternFill patternType="solid">
          <fgColor indexed="22"/>
          <bgColor indexed="27"/>
        </patternFill>
      </fill>
    </dxf>
    <dxf>
      <font>
        <color rgb="FF000000"/>
      </font>
      <fill>
        <patternFill patternType="solid">
          <fgColor indexed="22"/>
          <bgColor indexed="26"/>
        </patternFill>
      </fill>
    </dxf>
    <dxf>
      <font>
        <color rgb="FF000000"/>
      </font>
      <fill>
        <patternFill patternType="solid">
          <fgColor indexed="22"/>
          <bgColor indexed="25"/>
        </patternFill>
      </fill>
    </dxf>
    <dxf>
      <fill>
        <patternFill patternType="solid">
          <fgColor indexed="22"/>
          <bgColor indexed="24"/>
        </patternFill>
      </fill>
    </dxf>
    <dxf>
      <font>
        <color rgb="FF000000"/>
      </font>
      <fill>
        <patternFill patternType="solid">
          <fgColor indexed="22"/>
          <bgColor indexed="23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33CC33"/>
        </patternFill>
      </fill>
    </dxf>
    <dxf>
      <fill>
        <patternFill>
          <bgColor rgb="FF00B0F0"/>
        </patternFill>
      </fill>
    </dxf>
    <dxf>
      <font>
        <color rgb="FF000000"/>
      </font>
      <fill>
        <patternFill patternType="solid">
          <fgColor indexed="22"/>
          <bgColor indexed="23"/>
        </patternFill>
      </fill>
    </dxf>
    <dxf>
      <font>
        <color rgb="FF000000"/>
      </font>
      <fill>
        <patternFill patternType="solid">
          <fgColor indexed="22"/>
          <bgColor indexed="27"/>
        </patternFill>
      </fill>
    </dxf>
    <dxf>
      <font>
        <color rgb="FF000000"/>
      </font>
      <fill>
        <patternFill patternType="solid">
          <fgColor indexed="22"/>
          <bgColor indexed="25"/>
        </patternFill>
      </fill>
    </dxf>
    <dxf>
      <font>
        <color rgb="FF000000"/>
      </font>
      <fill>
        <patternFill patternType="solid">
          <fgColor indexed="22"/>
          <bgColor indexed="26"/>
        </patternFill>
      </fill>
    </dxf>
    <dxf>
      <font>
        <color rgb="FF000000"/>
      </font>
      <fill>
        <patternFill patternType="solid">
          <fgColor indexed="22"/>
          <bgColor indexed="23"/>
        </patternFill>
      </fill>
    </dxf>
    <dxf>
      <font>
        <color rgb="FF000000"/>
      </font>
      <fill>
        <patternFill patternType="solid">
          <fgColor indexed="22"/>
          <bgColor indexed="27"/>
        </patternFill>
      </fill>
    </dxf>
    <dxf>
      <font>
        <color rgb="FF000000"/>
      </font>
      <fill>
        <patternFill patternType="solid">
          <fgColor indexed="22"/>
          <bgColor indexed="26"/>
        </patternFill>
      </fill>
    </dxf>
    <dxf>
      <font>
        <color rgb="FF000000"/>
      </font>
      <fill>
        <patternFill patternType="solid">
          <fgColor indexed="22"/>
          <bgColor indexed="28"/>
        </patternFill>
      </fill>
    </dxf>
    <dxf>
      <fill>
        <patternFill patternType="solid">
          <fgColor indexed="22"/>
          <bgColor indexed="24"/>
        </patternFill>
      </fill>
    </dxf>
    <dxf>
      <font>
        <color rgb="FF000000"/>
      </font>
      <fill>
        <patternFill patternType="solid">
          <fgColor indexed="22"/>
          <bgColor indexed="27"/>
        </patternFill>
      </fill>
    </dxf>
    <dxf>
      <font>
        <color rgb="FF000000"/>
      </font>
      <fill>
        <patternFill patternType="solid">
          <fgColor indexed="22"/>
          <bgColor indexed="26"/>
        </patternFill>
      </fill>
    </dxf>
    <dxf>
      <font>
        <color rgb="FF000000"/>
      </font>
      <fill>
        <patternFill patternType="solid">
          <fgColor indexed="22"/>
          <bgColor indexed="25"/>
        </patternFill>
      </fill>
    </dxf>
    <dxf>
      <fill>
        <patternFill patternType="solid">
          <fgColor indexed="22"/>
          <bgColor indexed="24"/>
        </patternFill>
      </fill>
    </dxf>
    <dxf>
      <font>
        <color rgb="FF000000"/>
      </font>
      <fill>
        <patternFill patternType="solid">
          <fgColor indexed="22"/>
          <bgColor indexed="23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33CC33"/>
        </patternFill>
      </fill>
    </dxf>
    <dxf>
      <fill>
        <patternFill>
          <bgColor rgb="FF00B0F0"/>
        </patternFill>
      </fill>
    </dxf>
    <dxf>
      <font>
        <color rgb="FF000000"/>
      </font>
      <fill>
        <patternFill patternType="solid">
          <fgColor indexed="22"/>
          <bgColor indexed="23"/>
        </patternFill>
      </fill>
    </dxf>
    <dxf>
      <font>
        <color rgb="FF000000"/>
      </font>
      <fill>
        <patternFill patternType="solid">
          <fgColor indexed="22"/>
          <bgColor indexed="27"/>
        </patternFill>
      </fill>
    </dxf>
    <dxf>
      <font>
        <color rgb="FF000000"/>
      </font>
      <fill>
        <patternFill patternType="solid">
          <fgColor indexed="22"/>
          <bgColor indexed="25"/>
        </patternFill>
      </fill>
    </dxf>
    <dxf>
      <font>
        <color rgb="FF000000"/>
      </font>
      <fill>
        <patternFill patternType="solid">
          <fgColor indexed="22"/>
          <bgColor indexed="26"/>
        </patternFill>
      </fill>
    </dxf>
    <dxf>
      <font>
        <color rgb="FF000000"/>
      </font>
      <fill>
        <patternFill patternType="solid">
          <fgColor indexed="22"/>
          <bgColor indexed="23"/>
        </patternFill>
      </fill>
    </dxf>
    <dxf>
      <font>
        <color rgb="FF000000"/>
      </font>
      <fill>
        <patternFill patternType="solid">
          <fgColor indexed="22"/>
          <bgColor indexed="27"/>
        </patternFill>
      </fill>
    </dxf>
    <dxf>
      <font>
        <color rgb="FF000000"/>
      </font>
      <fill>
        <patternFill patternType="solid">
          <fgColor indexed="22"/>
          <bgColor indexed="26"/>
        </patternFill>
      </fill>
    </dxf>
    <dxf>
      <font>
        <color rgb="FF000000"/>
      </font>
      <fill>
        <patternFill patternType="solid">
          <fgColor indexed="22"/>
          <bgColor indexed="28"/>
        </patternFill>
      </fill>
    </dxf>
    <dxf>
      <fill>
        <patternFill patternType="solid">
          <fgColor indexed="22"/>
          <bgColor indexed="24"/>
        </patternFill>
      </fill>
    </dxf>
    <dxf>
      <font>
        <color rgb="FF000000"/>
      </font>
      <fill>
        <patternFill patternType="solid">
          <fgColor indexed="22"/>
          <bgColor indexed="27"/>
        </patternFill>
      </fill>
    </dxf>
    <dxf>
      <font>
        <color rgb="FF000000"/>
      </font>
      <fill>
        <patternFill patternType="solid">
          <fgColor indexed="22"/>
          <bgColor indexed="26"/>
        </patternFill>
      </fill>
    </dxf>
    <dxf>
      <font>
        <color rgb="FF000000"/>
      </font>
      <fill>
        <patternFill patternType="solid">
          <fgColor indexed="22"/>
          <bgColor indexed="25"/>
        </patternFill>
      </fill>
    </dxf>
    <dxf>
      <fill>
        <patternFill patternType="solid">
          <fgColor indexed="22"/>
          <bgColor indexed="24"/>
        </patternFill>
      </fill>
    </dxf>
    <dxf>
      <font>
        <color rgb="FF000000"/>
      </font>
      <fill>
        <patternFill patternType="solid">
          <fgColor indexed="22"/>
          <bgColor indexed="23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33CC33"/>
        </patternFill>
      </fill>
    </dxf>
    <dxf>
      <fill>
        <patternFill>
          <bgColor rgb="FF00B0F0"/>
        </patternFill>
      </fill>
    </dxf>
    <dxf>
      <font>
        <color rgb="FF000000"/>
      </font>
      <fill>
        <patternFill patternType="solid">
          <fgColor indexed="22"/>
          <bgColor indexed="23"/>
        </patternFill>
      </fill>
    </dxf>
    <dxf>
      <font>
        <color rgb="FF000000"/>
      </font>
      <fill>
        <patternFill patternType="solid">
          <fgColor indexed="22"/>
          <bgColor indexed="27"/>
        </patternFill>
      </fill>
    </dxf>
    <dxf>
      <font>
        <color rgb="FF000000"/>
      </font>
      <fill>
        <patternFill patternType="solid">
          <fgColor indexed="22"/>
          <bgColor indexed="25"/>
        </patternFill>
      </fill>
    </dxf>
    <dxf>
      <font>
        <color rgb="FF000000"/>
      </font>
      <fill>
        <patternFill patternType="solid">
          <fgColor indexed="22"/>
          <bgColor indexed="26"/>
        </patternFill>
      </fill>
    </dxf>
    <dxf>
      <font>
        <color rgb="FF000000"/>
      </font>
      <fill>
        <patternFill patternType="solid">
          <fgColor indexed="22"/>
          <bgColor indexed="23"/>
        </patternFill>
      </fill>
    </dxf>
    <dxf>
      <font>
        <color rgb="FF000000"/>
      </font>
      <fill>
        <patternFill patternType="solid">
          <fgColor indexed="22"/>
          <bgColor indexed="27"/>
        </patternFill>
      </fill>
    </dxf>
    <dxf>
      <font>
        <color rgb="FF000000"/>
      </font>
      <fill>
        <patternFill patternType="solid">
          <fgColor indexed="22"/>
          <bgColor indexed="26"/>
        </patternFill>
      </fill>
    </dxf>
    <dxf>
      <font>
        <color rgb="FF000000"/>
      </font>
      <fill>
        <patternFill patternType="solid">
          <fgColor indexed="22"/>
          <bgColor indexed="28"/>
        </patternFill>
      </fill>
    </dxf>
    <dxf>
      <fill>
        <patternFill patternType="solid">
          <fgColor indexed="22"/>
          <bgColor indexed="24"/>
        </patternFill>
      </fill>
    </dxf>
    <dxf>
      <font>
        <color rgb="FF000000"/>
      </font>
      <fill>
        <patternFill patternType="solid">
          <fgColor indexed="22"/>
          <bgColor indexed="27"/>
        </patternFill>
      </fill>
    </dxf>
    <dxf>
      <font>
        <color rgb="FF000000"/>
      </font>
      <fill>
        <patternFill patternType="solid">
          <fgColor indexed="22"/>
          <bgColor indexed="26"/>
        </patternFill>
      </fill>
    </dxf>
    <dxf>
      <font>
        <color rgb="FF000000"/>
      </font>
      <fill>
        <patternFill patternType="solid">
          <fgColor indexed="22"/>
          <bgColor indexed="25"/>
        </patternFill>
      </fill>
    </dxf>
    <dxf>
      <fill>
        <patternFill patternType="solid">
          <fgColor indexed="22"/>
          <bgColor indexed="24"/>
        </patternFill>
      </fill>
    </dxf>
    <dxf>
      <font>
        <color rgb="FF000000"/>
      </font>
      <fill>
        <patternFill patternType="solid">
          <fgColor indexed="22"/>
          <bgColor indexed="23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33CC33"/>
        </patternFill>
      </fill>
    </dxf>
    <dxf>
      <fill>
        <patternFill>
          <bgColor rgb="FF00B0F0"/>
        </patternFill>
      </fill>
    </dxf>
    <dxf>
      <font>
        <color rgb="FF000000"/>
      </font>
      <fill>
        <patternFill patternType="solid">
          <fgColor indexed="22"/>
          <bgColor indexed="23"/>
        </patternFill>
      </fill>
    </dxf>
    <dxf>
      <font>
        <color rgb="FF000000"/>
      </font>
      <fill>
        <patternFill patternType="solid">
          <fgColor indexed="22"/>
          <bgColor indexed="27"/>
        </patternFill>
      </fill>
    </dxf>
    <dxf>
      <font>
        <color rgb="FF000000"/>
      </font>
      <fill>
        <patternFill patternType="solid">
          <fgColor indexed="22"/>
          <bgColor indexed="25"/>
        </patternFill>
      </fill>
    </dxf>
    <dxf>
      <font>
        <color rgb="FF000000"/>
      </font>
      <fill>
        <patternFill patternType="solid">
          <fgColor indexed="22"/>
          <bgColor indexed="26"/>
        </patternFill>
      </fill>
    </dxf>
    <dxf>
      <font>
        <color rgb="FF000000"/>
      </font>
      <fill>
        <patternFill patternType="solid">
          <fgColor indexed="22"/>
          <bgColor indexed="23"/>
        </patternFill>
      </fill>
    </dxf>
    <dxf>
      <font>
        <color rgb="FF000000"/>
      </font>
      <fill>
        <patternFill patternType="solid">
          <fgColor indexed="22"/>
          <bgColor indexed="27"/>
        </patternFill>
      </fill>
    </dxf>
    <dxf>
      <font>
        <color rgb="FF000000"/>
      </font>
      <fill>
        <patternFill patternType="solid">
          <fgColor indexed="22"/>
          <bgColor indexed="26"/>
        </patternFill>
      </fill>
    </dxf>
    <dxf>
      <font>
        <color rgb="FF000000"/>
      </font>
      <fill>
        <patternFill patternType="solid">
          <fgColor indexed="22"/>
          <bgColor indexed="28"/>
        </patternFill>
      </fill>
    </dxf>
    <dxf>
      <fill>
        <patternFill patternType="solid">
          <fgColor indexed="22"/>
          <bgColor indexed="24"/>
        </patternFill>
      </fill>
    </dxf>
    <dxf>
      <font>
        <color rgb="FF000000"/>
      </font>
      <fill>
        <patternFill patternType="solid">
          <fgColor indexed="22"/>
          <bgColor indexed="27"/>
        </patternFill>
      </fill>
    </dxf>
    <dxf>
      <font>
        <color rgb="FF000000"/>
      </font>
      <fill>
        <patternFill patternType="solid">
          <fgColor indexed="22"/>
          <bgColor indexed="26"/>
        </patternFill>
      </fill>
    </dxf>
    <dxf>
      <font>
        <color rgb="FF000000"/>
      </font>
      <fill>
        <patternFill patternType="solid">
          <fgColor indexed="22"/>
          <bgColor indexed="25"/>
        </patternFill>
      </fill>
    </dxf>
    <dxf>
      <fill>
        <patternFill patternType="solid">
          <fgColor indexed="22"/>
          <bgColor indexed="24"/>
        </patternFill>
      </fill>
    </dxf>
    <dxf>
      <font>
        <color rgb="FF000000"/>
      </font>
      <fill>
        <patternFill patternType="solid">
          <fgColor indexed="22"/>
          <bgColor indexed="23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33CC33"/>
        </patternFill>
      </fill>
    </dxf>
    <dxf>
      <fill>
        <patternFill>
          <bgColor rgb="FF00B0F0"/>
        </patternFill>
      </fill>
    </dxf>
    <dxf>
      <font>
        <color rgb="FF000000"/>
      </font>
      <fill>
        <patternFill patternType="solid">
          <fgColor indexed="22"/>
          <bgColor indexed="25"/>
        </patternFill>
      </fill>
    </dxf>
    <dxf>
      <fill>
        <patternFill patternType="solid">
          <fgColor indexed="22"/>
          <bgColor indexed="24"/>
        </patternFill>
      </fill>
    </dxf>
    <dxf>
      <font>
        <color rgb="FF000000"/>
      </font>
      <fill>
        <patternFill patternType="solid">
          <fgColor indexed="22"/>
          <bgColor indexed="27"/>
        </patternFill>
      </fill>
    </dxf>
    <dxf>
      <font>
        <color rgb="FF000000"/>
      </font>
      <fill>
        <patternFill patternType="solid">
          <fgColor indexed="22"/>
          <bgColor indexed="26"/>
        </patternFill>
      </fill>
    </dxf>
    <dxf>
      <font>
        <color rgb="FF000000"/>
      </font>
      <fill>
        <patternFill patternType="solid">
          <fgColor indexed="22"/>
          <bgColor indexed="25"/>
        </patternFill>
      </fill>
    </dxf>
    <dxf>
      <fill>
        <patternFill patternType="solid">
          <fgColor indexed="22"/>
          <bgColor indexed="24"/>
        </patternFill>
      </fill>
    </dxf>
    <dxf>
      <font>
        <color rgb="FF000000"/>
      </font>
      <fill>
        <patternFill patternType="solid">
          <fgColor indexed="22"/>
          <bgColor indexed="23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33CC33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F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33CC33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F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33CC33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</dxfs>
  <tableStyles count="0" defaultTableStyle="TableStyleMedium9" defaultPivotStyle="PivotStyleLight16"/>
  <colors>
    <mruColors>
      <color rgb="FFD0E0F4"/>
      <color rgb="FFD7E5F5"/>
      <color rgb="FF5690D6"/>
      <color rgb="FF4685D2"/>
      <color rgb="FF33CC33"/>
      <color rgb="FF000099"/>
      <color rgb="FF0000FF"/>
      <color rgb="FFA8C6EA"/>
      <color rgb="FF3278CC"/>
      <color rgb="FFA2D4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321464</xdr:colOff>
      <xdr:row>1</xdr:row>
      <xdr:rowOff>49054</xdr:rowOff>
    </xdr:from>
    <xdr:to>
      <xdr:col>2</xdr:col>
      <xdr:colOff>130969</xdr:colOff>
      <xdr:row>1</xdr:row>
      <xdr:rowOff>476249</xdr:rowOff>
    </xdr:to>
    <xdr:pic>
      <xdr:nvPicPr>
        <xdr:cNvPr id="6" name="Picture 2" descr="Resultado de imagem para logo ufpa">
          <a:extLst>
            <a:ext uri="{FF2B5EF4-FFF2-40B4-BE49-F238E27FC236}">
              <a16:creationId xmlns:a16="http://schemas.microsoft.com/office/drawing/2014/main" xmlns="" id="{00000000-0008-0000-0B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5777" y="180023"/>
          <a:ext cx="357192" cy="42719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76199</xdr:rowOff>
    </xdr:from>
    <xdr:to>
      <xdr:col>9</xdr:col>
      <xdr:colOff>485775</xdr:colOff>
      <xdr:row>17</xdr:row>
      <xdr:rowOff>139714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xmlns="" id="{00000000-0008-0000-1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5" y="76199"/>
          <a:ext cx="5829300" cy="330201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10</xdr:col>
      <xdr:colOff>142875</xdr:colOff>
      <xdr:row>0</xdr:row>
      <xdr:rowOff>66674</xdr:rowOff>
    </xdr:from>
    <xdr:to>
      <xdr:col>19</xdr:col>
      <xdr:colOff>473739</xdr:colOff>
      <xdr:row>17</xdr:row>
      <xdr:rowOff>138881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1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238875" y="66674"/>
          <a:ext cx="5817264" cy="3310707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30"/>
  <sheetViews>
    <sheetView showGridLines="0" tabSelected="1" topLeftCell="T1" zoomScale="70" zoomScaleNormal="70" zoomScaleSheetLayoutView="70" workbookViewId="0">
      <pane ySplit="9" topLeftCell="A10" activePane="bottomLeft" state="frozen"/>
      <selection pane="bottomLeft" activeCell="O10" sqref="O10:W30"/>
    </sheetView>
  </sheetViews>
  <sheetFormatPr defaultRowHeight="15" x14ac:dyDescent="0.25"/>
  <cols>
    <col min="1" max="1" width="3.28515625" style="60" customWidth="1"/>
    <col min="2" max="2" width="8.140625" style="60" customWidth="1"/>
    <col min="3" max="3" width="36" style="60" customWidth="1"/>
    <col min="4" max="4" width="39.7109375" style="60" customWidth="1"/>
    <col min="5" max="5" width="34.42578125" style="60" customWidth="1"/>
    <col min="6" max="6" width="118" style="60" bestFit="1" customWidth="1"/>
    <col min="7" max="7" width="56.7109375" style="60" bestFit="1" customWidth="1"/>
    <col min="8" max="8" width="15.28515625" style="60" customWidth="1"/>
    <col min="9" max="9" width="6.7109375" style="60" customWidth="1"/>
    <col min="10" max="10" width="15.28515625" style="60" customWidth="1"/>
    <col min="11" max="11" width="6.7109375" style="60" customWidth="1"/>
    <col min="12" max="12" width="15.28515625" style="60" customWidth="1"/>
    <col min="13" max="13" width="6.7109375" style="60" customWidth="1"/>
    <col min="14" max="14" width="18.140625" style="60" customWidth="1"/>
    <col min="15" max="18" width="14.5703125" style="60" customWidth="1"/>
    <col min="19" max="19" width="21.140625" style="60" customWidth="1"/>
    <col min="20" max="20" width="41" style="60" customWidth="1"/>
    <col min="21" max="21" width="36.42578125" style="60" bestFit="1" customWidth="1"/>
    <col min="22" max="22" width="21.42578125" style="60" customWidth="1"/>
    <col min="23" max="23" width="76" style="60" customWidth="1"/>
    <col min="24" max="16384" width="9.140625" style="60"/>
  </cols>
  <sheetData>
    <row r="1" spans="1:23" ht="109.5" thickBot="1" x14ac:dyDescent="0.3">
      <c r="A1" s="59" t="s">
        <v>97</v>
      </c>
    </row>
    <row r="2" spans="1:23" ht="42.75" customHeight="1" thickBot="1" x14ac:dyDescent="0.3">
      <c r="B2" s="96" t="s">
        <v>96</v>
      </c>
      <c r="C2" s="97"/>
      <c r="D2" s="98"/>
      <c r="F2" s="61" t="s">
        <v>45</v>
      </c>
      <c r="G2" s="94" t="s">
        <v>133</v>
      </c>
      <c r="H2" s="95"/>
    </row>
    <row r="3" spans="1:23" ht="6" customHeight="1" x14ac:dyDescent="0.25"/>
    <row r="4" spans="1:23" ht="9" customHeight="1" thickBot="1" x14ac:dyDescent="0.3"/>
    <row r="5" spans="1:23" ht="26.25" customHeight="1" thickBot="1" x14ac:dyDescent="0.3">
      <c r="B5" s="105" t="s">
        <v>93</v>
      </c>
      <c r="C5" s="106"/>
      <c r="D5" s="107" t="s">
        <v>134</v>
      </c>
      <c r="E5" s="108"/>
      <c r="F5" s="108"/>
      <c r="G5" s="109"/>
    </row>
    <row r="6" spans="1:23" ht="9" customHeight="1" thickBot="1" x14ac:dyDescent="0.3"/>
    <row r="7" spans="1:23" ht="21.75" customHeight="1" x14ac:dyDescent="0.25">
      <c r="B7" s="101" t="s">
        <v>61</v>
      </c>
      <c r="C7" s="102"/>
      <c r="D7" s="103"/>
      <c r="E7" s="103"/>
      <c r="F7" s="103"/>
      <c r="G7" s="104"/>
      <c r="H7" s="123" t="s">
        <v>62</v>
      </c>
      <c r="I7" s="124"/>
      <c r="J7" s="124"/>
      <c r="K7" s="124"/>
      <c r="L7" s="124"/>
      <c r="M7" s="124"/>
      <c r="N7" s="125"/>
      <c r="O7" s="112" t="s">
        <v>63</v>
      </c>
      <c r="P7" s="113"/>
      <c r="Q7" s="113"/>
      <c r="R7" s="113"/>
      <c r="S7" s="113"/>
      <c r="T7" s="113"/>
      <c r="U7" s="114"/>
      <c r="V7" s="115"/>
      <c r="W7" s="52" t="s">
        <v>91</v>
      </c>
    </row>
    <row r="8" spans="1:23" ht="21.75" customHeight="1" x14ac:dyDescent="0.25">
      <c r="B8" s="119" t="s">
        <v>92</v>
      </c>
      <c r="C8" s="120" t="s">
        <v>94</v>
      </c>
      <c r="D8" s="120" t="s">
        <v>46</v>
      </c>
      <c r="E8" s="120" t="s">
        <v>47</v>
      </c>
      <c r="F8" s="120" t="s">
        <v>48</v>
      </c>
      <c r="G8" s="121" t="s">
        <v>49</v>
      </c>
      <c r="H8" s="126" t="s">
        <v>65</v>
      </c>
      <c r="I8" s="127"/>
      <c r="J8" s="127" t="s">
        <v>66</v>
      </c>
      <c r="K8" s="127"/>
      <c r="L8" s="127" t="s">
        <v>64</v>
      </c>
      <c r="M8" s="127"/>
      <c r="N8" s="99" t="s">
        <v>50</v>
      </c>
      <c r="O8" s="122" t="s">
        <v>83</v>
      </c>
      <c r="P8" s="116"/>
      <c r="Q8" s="116"/>
      <c r="R8" s="116"/>
      <c r="S8" s="9" t="s">
        <v>51</v>
      </c>
      <c r="T8" s="116" t="s">
        <v>52</v>
      </c>
      <c r="U8" s="117"/>
      <c r="V8" s="118"/>
      <c r="W8" s="110" t="s">
        <v>90</v>
      </c>
    </row>
    <row r="9" spans="1:23" ht="30" x14ac:dyDescent="0.25">
      <c r="B9" s="119"/>
      <c r="C9" s="120"/>
      <c r="D9" s="120"/>
      <c r="E9" s="120"/>
      <c r="F9" s="120"/>
      <c r="G9" s="121"/>
      <c r="H9" s="5" t="s">
        <v>55</v>
      </c>
      <c r="I9" s="6" t="s">
        <v>56</v>
      </c>
      <c r="J9" s="6" t="s">
        <v>55</v>
      </c>
      <c r="K9" s="6" t="s">
        <v>56</v>
      </c>
      <c r="L9" s="6" t="s">
        <v>82</v>
      </c>
      <c r="M9" s="6" t="s">
        <v>56</v>
      </c>
      <c r="N9" s="100"/>
      <c r="O9" s="10" t="s">
        <v>57</v>
      </c>
      <c r="P9" s="7" t="s">
        <v>58</v>
      </c>
      <c r="Q9" s="7" t="s">
        <v>59</v>
      </c>
      <c r="R9" s="7" t="s">
        <v>60</v>
      </c>
      <c r="S9" s="7" t="s">
        <v>68</v>
      </c>
      <c r="T9" s="7" t="s">
        <v>53</v>
      </c>
      <c r="U9" s="7" t="s">
        <v>95</v>
      </c>
      <c r="V9" s="8" t="s">
        <v>54</v>
      </c>
      <c r="W9" s="111"/>
    </row>
    <row r="10" spans="1:23" s="4" customFormat="1" ht="90" x14ac:dyDescent="0.25">
      <c r="B10" s="2">
        <v>1</v>
      </c>
      <c r="C10" s="58" t="s">
        <v>98</v>
      </c>
      <c r="D10" s="62" t="s">
        <v>99</v>
      </c>
      <c r="E10" s="63" t="s">
        <v>100</v>
      </c>
      <c r="F10" s="63" t="s">
        <v>113</v>
      </c>
      <c r="G10" s="64" t="s">
        <v>101</v>
      </c>
      <c r="H10" s="69" t="s">
        <v>2</v>
      </c>
      <c r="I10" s="1">
        <f>IF(H10="","",VLOOKUP(H10,'Matriz Probabilidade Impacto'!$C$5:$E$10,2,FALSE))</f>
        <v>2</v>
      </c>
      <c r="J10" s="71" t="s">
        <v>6</v>
      </c>
      <c r="K10" s="1">
        <f>IF(J10="","",VLOOKUP(J10,'Matriz Probabilidade Impacto'!$C$16:$D$20,2,FALSE))</f>
        <v>1</v>
      </c>
      <c r="L10" s="1" t="str">
        <f t="shared" ref="L10" si="0">IF(M10="","",IF(M10&lt;10,"Risco Baixo",IF(M10&lt;40,"Risco Médio",IF(M10&lt;80,"Risco Alto",IF(M10&lt;101,"Risco Extremo")))))</f>
        <v>Risco Baixo</v>
      </c>
      <c r="M10" s="1">
        <f t="shared" ref="M10" si="1">IF(J10="","",I10*K10)</f>
        <v>2</v>
      </c>
      <c r="N10" s="1" t="str">
        <f t="shared" ref="N10" si="2">IF(L10="","",IF(L10="Risco Baixo","O risco baixo está dentro do apetite a riscos da UFPA, portanto, deve ser apenas monitorado.",IF(L10="Risco Médio","O risco médio está dentro do apetite a riscos da UFPA, portanto, deve ser apenas monitorado.",IF(L10="Risco Alto","O risco alto deverá ser priorizado para tratamento, pois está fora do limite de apetite tolerado.",IF(L10="Risco Extremo","O risco extremo deverá ser priorizado para tratamento, pois está fora do limite de apetite tolerado.",)))))</f>
        <v>O risco baixo está dentro do apetite a riscos da UFPA, portanto, deve ser apenas monitorado.</v>
      </c>
      <c r="O10" s="69" t="s">
        <v>67</v>
      </c>
      <c r="P10" s="71" t="s">
        <v>67</v>
      </c>
      <c r="Q10" s="71" t="s">
        <v>67</v>
      </c>
      <c r="R10" s="71" t="s">
        <v>67</v>
      </c>
      <c r="S10" s="74" t="s">
        <v>67</v>
      </c>
      <c r="T10" s="54" t="s">
        <v>117</v>
      </c>
      <c r="U10" s="77" t="s">
        <v>120</v>
      </c>
      <c r="V10" s="78" t="s">
        <v>121</v>
      </c>
      <c r="W10" s="53" t="s">
        <v>122</v>
      </c>
    </row>
    <row r="11" spans="1:23" s="4" customFormat="1" ht="90" x14ac:dyDescent="0.25">
      <c r="B11" s="2">
        <v>2</v>
      </c>
      <c r="C11" s="58" t="s">
        <v>123</v>
      </c>
      <c r="D11" s="62" t="s">
        <v>102</v>
      </c>
      <c r="E11" s="63" t="s">
        <v>103</v>
      </c>
      <c r="F11" s="65" t="s">
        <v>114</v>
      </c>
      <c r="G11" s="64" t="s">
        <v>104</v>
      </c>
      <c r="H11" s="69" t="s">
        <v>2</v>
      </c>
      <c r="I11" s="1">
        <f>IF(H11="","",VLOOKUP(H11,'Matriz Probabilidade Impacto'!$C$5:$E$10,2,FALSE))</f>
        <v>2</v>
      </c>
      <c r="J11" s="71" t="s">
        <v>6</v>
      </c>
      <c r="K11" s="1">
        <f>IF(J11="","",VLOOKUP(J11,'Matriz Probabilidade Impacto'!$C$16:$D$20,2,FALSE))</f>
        <v>1</v>
      </c>
      <c r="L11" s="1" t="str">
        <f t="shared" ref="L11:L12" si="3">IF(M11="","",IF(M11&lt;10,"Risco Baixo",IF(M11&lt;40,"Risco Médio",IF(M11&lt;80,"Risco Alto",IF(M11&lt;101,"Risco Extremo")))))</f>
        <v>Risco Baixo</v>
      </c>
      <c r="M11" s="1">
        <f t="shared" ref="M11" si="4">IF(J11="","",I11*K11)</f>
        <v>2</v>
      </c>
      <c r="N11" s="1" t="str">
        <f t="shared" ref="N11" si="5">IF(L11="","",IF(L11="Risco Baixo","O risco baixo está dentro do apetite a riscos da UFPA, portanto, deve ser apenas monitorado.",IF(L11="Risco Médio","O risco médio está dentro do apetite a riscos da UFPA, portanto, deve ser apenas monitorado.",IF(L11="Risco Alto","O risco alto deverá ser priorizado para tratamento, pois está fora do limite de apetite tolerado.",IF(L11="Risco Extremo","O risco extremo deverá ser priorizado para tratamento, pois está fora do limite de apetite tolerado.",)))))</f>
        <v>O risco baixo está dentro do apetite a riscos da UFPA, portanto, deve ser apenas monitorado.</v>
      </c>
      <c r="O11" s="69" t="s">
        <v>67</v>
      </c>
      <c r="P11" s="71" t="s">
        <v>67</v>
      </c>
      <c r="Q11" s="71" t="s">
        <v>67</v>
      </c>
      <c r="R11" s="71" t="s">
        <v>67</v>
      </c>
      <c r="S11" s="71" t="s">
        <v>67</v>
      </c>
      <c r="T11" s="54" t="str">
        <f t="shared" ref="T11:T12" si="6">IF(L11="","",IF(L11="Risco Baixo","Monitorar o risco.",IF(L11="Risco Médio","Monitorar o risco.",IF(L11="Risco Alto","",IF(L11="Risco Extremo","",)))))</f>
        <v>Monitorar o risco.</v>
      </c>
      <c r="U11" s="73" t="s">
        <v>120</v>
      </c>
      <c r="V11" s="78" t="s">
        <v>121</v>
      </c>
      <c r="W11" s="53" t="s">
        <v>123</v>
      </c>
    </row>
    <row r="12" spans="1:23" s="4" customFormat="1" ht="103.5" customHeight="1" x14ac:dyDescent="0.25">
      <c r="B12" s="2">
        <v>3</v>
      </c>
      <c r="C12" s="88" t="s">
        <v>135</v>
      </c>
      <c r="D12" s="63" t="s">
        <v>102</v>
      </c>
      <c r="E12" s="63" t="s">
        <v>105</v>
      </c>
      <c r="F12" s="65" t="s">
        <v>115</v>
      </c>
      <c r="G12" s="64" t="s">
        <v>106</v>
      </c>
      <c r="H12" s="69" t="s">
        <v>2</v>
      </c>
      <c r="I12" s="1">
        <f>IF(H12="","",VLOOKUP(H12,'Matriz Probabilidade Impacto'!$C$5:$E$10,2,FALSE))</f>
        <v>2</v>
      </c>
      <c r="J12" s="71" t="s">
        <v>6</v>
      </c>
      <c r="K12" s="1">
        <f>IF(J12="","",VLOOKUP(J12,'Matriz Probabilidade Impacto'!$C$16:$D$20,2,FALSE))</f>
        <v>1</v>
      </c>
      <c r="L12" s="1" t="str">
        <f t="shared" si="3"/>
        <v>Risco Baixo</v>
      </c>
      <c r="M12" s="1">
        <f t="shared" ref="M12:M30" si="7">IF(J12="","",I12*K12)</f>
        <v>2</v>
      </c>
      <c r="N12" s="1" t="str">
        <f t="shared" ref="N12:N30" si="8">IF(L12="","",IF(L12="Risco Baixo","O risco baixo está dentro do apetite a riscos da UFPA, portanto, deve ser apenas monitorado.",IF(L12="Risco Médio","O risco médio está dentro do apetite a riscos da UFPA, portanto, deve ser apenas monitorado.",IF(L12="Risco Alto","O risco alto deverá ser priorizado para tratamento, pois está fora do limite de apetite tolerado.",IF(L12="Risco Extremo","O risco extremo deverá ser priorizado para tratamento, pois está fora do limite de apetite tolerado.",)))))</f>
        <v>O risco baixo está dentro do apetite a riscos da UFPA, portanto, deve ser apenas monitorado.</v>
      </c>
      <c r="O12" s="69" t="s">
        <v>67</v>
      </c>
      <c r="P12" s="71" t="s">
        <v>67</v>
      </c>
      <c r="Q12" s="71" t="s">
        <v>67</v>
      </c>
      <c r="R12" s="71" t="s">
        <v>67</v>
      </c>
      <c r="S12" s="71" t="s">
        <v>67</v>
      </c>
      <c r="T12" s="54" t="str">
        <f t="shared" si="6"/>
        <v>Monitorar o risco.</v>
      </c>
      <c r="U12" s="73" t="s">
        <v>120</v>
      </c>
      <c r="V12" s="78" t="s">
        <v>121</v>
      </c>
      <c r="W12" s="53" t="s">
        <v>124</v>
      </c>
    </row>
    <row r="13" spans="1:23" s="4" customFormat="1" ht="103.5" customHeight="1" x14ac:dyDescent="0.25">
      <c r="B13" s="2">
        <v>4</v>
      </c>
      <c r="C13" s="79" t="s">
        <v>136</v>
      </c>
      <c r="D13" s="80" t="s">
        <v>102</v>
      </c>
      <c r="E13" s="80" t="s">
        <v>105</v>
      </c>
      <c r="F13" s="81" t="s">
        <v>115</v>
      </c>
      <c r="G13" s="82" t="s">
        <v>106</v>
      </c>
      <c r="H13" s="83" t="s">
        <v>2</v>
      </c>
      <c r="I13" s="84">
        <f>IF(H13="","",VLOOKUP(H13,'Matriz Probabilidade Impacto'!$C$5:$E$10,2,FALSE))</f>
        <v>2</v>
      </c>
      <c r="J13" s="85" t="s">
        <v>6</v>
      </c>
      <c r="K13" s="84">
        <f>IF(J13="","",VLOOKUP(J13,'Matriz Probabilidade Impacto'!$C$16:$D$20,2,FALSE))</f>
        <v>1</v>
      </c>
      <c r="L13" s="84" t="str">
        <f t="shared" ref="L13" si="9">IF(M13="","",IF(M13&lt;10,"Risco Baixo",IF(M13&lt;40,"Risco Médio",IF(M13&lt;80,"Risco Alto",IF(M13&lt;101,"Risco Extremo")))))</f>
        <v>Risco Baixo</v>
      </c>
      <c r="M13" s="84">
        <f t="shared" ref="M13" si="10">IF(J13="","",I13*K13)</f>
        <v>2</v>
      </c>
      <c r="N13" s="84" t="str">
        <f t="shared" ref="N13" si="11">IF(L13="","",IF(L13="Risco Baixo","O risco baixo está dentro do apetite a riscos da UFPA, portanto, deve ser apenas monitorado.",IF(L13="Risco Médio","O risco médio está dentro do apetite a riscos da UFPA, portanto, deve ser apenas monitorado.",IF(L13="Risco Alto","O risco alto deverá ser priorizado para tratamento, pois está fora do limite de apetite tolerado.",IF(L13="Risco Extremo","O risco extremo deverá ser priorizado para tratamento, pois está fora do limite de apetite tolerado.",)))))</f>
        <v>O risco baixo está dentro do apetite a riscos da UFPA, portanto, deve ser apenas monitorado.</v>
      </c>
      <c r="O13" s="83" t="s">
        <v>67</v>
      </c>
      <c r="P13" s="85" t="s">
        <v>67</v>
      </c>
      <c r="Q13" s="85" t="s">
        <v>67</v>
      </c>
      <c r="R13" s="85" t="s">
        <v>67</v>
      </c>
      <c r="S13" s="85" t="s">
        <v>67</v>
      </c>
      <c r="T13" s="84" t="str">
        <f t="shared" ref="T13" si="12">IF(L13="","",IF(L13="Risco Baixo","Monitorar o risco.",IF(L13="Risco Médio","Monitorar o risco.",IF(L13="Risco Alto","",IF(L13="Risco Extremo","",)))))</f>
        <v>Monitorar o risco.</v>
      </c>
      <c r="U13" s="86" t="s">
        <v>120</v>
      </c>
      <c r="V13" s="78" t="s">
        <v>121</v>
      </c>
      <c r="W13" s="87" t="s">
        <v>124</v>
      </c>
    </row>
    <row r="14" spans="1:23" s="4" customFormat="1" ht="90" x14ac:dyDescent="0.25">
      <c r="B14" s="2">
        <v>5</v>
      </c>
      <c r="C14" s="89" t="s">
        <v>116</v>
      </c>
      <c r="D14" s="63" t="s">
        <v>107</v>
      </c>
      <c r="E14" s="66" t="s">
        <v>108</v>
      </c>
      <c r="F14" s="65" t="s">
        <v>109</v>
      </c>
      <c r="G14" s="64" t="s">
        <v>110</v>
      </c>
      <c r="H14" s="69" t="s">
        <v>81</v>
      </c>
      <c r="I14" s="1">
        <f>IF(H14="","",VLOOKUP(H14,'Matriz Probabilidade Impacto'!$C$5:$E$10,2,FALSE))</f>
        <v>8</v>
      </c>
      <c r="J14" s="71" t="s">
        <v>9</v>
      </c>
      <c r="K14" s="1">
        <f>IF(J14="","",VLOOKUP(J14,'Matriz Probabilidade Impacto'!$C$16:$D$20,2,FALSE))</f>
        <v>8</v>
      </c>
      <c r="L14" s="1" t="str">
        <f t="shared" ref="L14:L30" si="13">IF(M14="","",IF(M14&lt;10,"Risco Baixo",IF(M14&lt;40,"Risco Médio",IF(M14&lt;80,"Risco Alto",IF(M14&lt;101,"Risco Extremo")))))</f>
        <v>Risco Alto</v>
      </c>
      <c r="M14" s="1">
        <f t="shared" si="7"/>
        <v>64</v>
      </c>
      <c r="N14" s="1" t="str">
        <f t="shared" si="8"/>
        <v>O risco alto deverá ser priorizado para tratamento, pois está fora do limite de apetite tolerado.</v>
      </c>
      <c r="O14" s="69" t="s">
        <v>67</v>
      </c>
      <c r="P14" s="71" t="s">
        <v>67</v>
      </c>
      <c r="Q14" s="71" t="s">
        <v>67</v>
      </c>
      <c r="R14" s="71" t="s">
        <v>67</v>
      </c>
      <c r="S14" s="71" t="s">
        <v>67</v>
      </c>
      <c r="T14" s="75" t="s">
        <v>118</v>
      </c>
      <c r="U14" s="73" t="s">
        <v>120</v>
      </c>
      <c r="V14" s="78" t="s">
        <v>121</v>
      </c>
      <c r="W14" s="53" t="s">
        <v>125</v>
      </c>
    </row>
    <row r="15" spans="1:23" s="4" customFormat="1" ht="90" x14ac:dyDescent="0.25">
      <c r="B15" s="2">
        <v>6</v>
      </c>
      <c r="C15" s="90" t="s">
        <v>137</v>
      </c>
      <c r="D15" s="63" t="s">
        <v>102</v>
      </c>
      <c r="E15" s="67" t="s">
        <v>111</v>
      </c>
      <c r="F15" s="63" t="s">
        <v>111</v>
      </c>
      <c r="G15" s="64" t="s">
        <v>110</v>
      </c>
      <c r="H15" s="69" t="s">
        <v>81</v>
      </c>
      <c r="I15" s="1">
        <f>IF(H15="","",VLOOKUP(H15,'Matriz Probabilidade Impacto'!$C$5:$E$10,2,FALSE))</f>
        <v>8</v>
      </c>
      <c r="J15" s="71" t="s">
        <v>9</v>
      </c>
      <c r="K15" s="1">
        <f>IF(J15="","",VLOOKUP(J15,'Matriz Probabilidade Impacto'!$C$16:$D$20,2,FALSE))</f>
        <v>8</v>
      </c>
      <c r="L15" s="1" t="str">
        <f t="shared" si="13"/>
        <v>Risco Alto</v>
      </c>
      <c r="M15" s="1">
        <f t="shared" si="7"/>
        <v>64</v>
      </c>
      <c r="N15" s="1" t="str">
        <f t="shared" si="8"/>
        <v>O risco alto deverá ser priorizado para tratamento, pois está fora do limite de apetite tolerado.</v>
      </c>
      <c r="O15" s="69" t="s">
        <v>67</v>
      </c>
      <c r="P15" s="71" t="s">
        <v>67</v>
      </c>
      <c r="Q15" s="71" t="s">
        <v>67</v>
      </c>
      <c r="R15" s="71" t="s">
        <v>67</v>
      </c>
      <c r="S15" s="71" t="s">
        <v>67</v>
      </c>
      <c r="T15" s="76" t="s">
        <v>119</v>
      </c>
      <c r="U15" s="73" t="s">
        <v>120</v>
      </c>
      <c r="V15" s="78" t="s">
        <v>121</v>
      </c>
      <c r="W15" s="53" t="s">
        <v>126</v>
      </c>
    </row>
    <row r="16" spans="1:23" s="4" customFormat="1" ht="90" x14ac:dyDescent="0.25">
      <c r="B16" s="2">
        <v>7</v>
      </c>
      <c r="C16" s="90" t="s">
        <v>138</v>
      </c>
      <c r="D16" s="80" t="s">
        <v>102</v>
      </c>
      <c r="E16" s="91" t="s">
        <v>111</v>
      </c>
      <c r="F16" s="80" t="s">
        <v>111</v>
      </c>
      <c r="G16" s="82" t="s">
        <v>110</v>
      </c>
      <c r="H16" s="83" t="s">
        <v>81</v>
      </c>
      <c r="I16" s="84">
        <f>IF(H16="","",VLOOKUP(H16,'Matriz Probabilidade Impacto'!$C$5:$E$10,2,FALSE))</f>
        <v>8</v>
      </c>
      <c r="J16" s="85" t="s">
        <v>9</v>
      </c>
      <c r="K16" s="84">
        <f>IF(J16="","",VLOOKUP(J16,'Matriz Probabilidade Impacto'!$C$16:$D$20,2,FALSE))</f>
        <v>8</v>
      </c>
      <c r="L16" s="84" t="str">
        <f t="shared" ref="L16" si="14">IF(M16="","",IF(M16&lt;10,"Risco Baixo",IF(M16&lt;40,"Risco Médio",IF(M16&lt;80,"Risco Alto",IF(M16&lt;101,"Risco Extremo")))))</f>
        <v>Risco Alto</v>
      </c>
      <c r="M16" s="84">
        <f t="shared" ref="M16" si="15">IF(J16="","",I16*K16)</f>
        <v>64</v>
      </c>
      <c r="N16" s="84" t="str">
        <f t="shared" ref="N16" si="16">IF(L16="","",IF(L16="Risco Baixo","O risco baixo está dentro do apetite a riscos da UFPA, portanto, deve ser apenas monitorado.",IF(L16="Risco Médio","O risco médio está dentro do apetite a riscos da UFPA, portanto, deve ser apenas monitorado.",IF(L16="Risco Alto","O risco alto deverá ser priorizado para tratamento, pois está fora do limite de apetite tolerado.",IF(L16="Risco Extremo","O risco extremo deverá ser priorizado para tratamento, pois está fora do limite de apetite tolerado.",)))))</f>
        <v>O risco alto deverá ser priorizado para tratamento, pois está fora do limite de apetite tolerado.</v>
      </c>
      <c r="O16" s="83" t="s">
        <v>67</v>
      </c>
      <c r="P16" s="85" t="s">
        <v>67</v>
      </c>
      <c r="Q16" s="85" t="s">
        <v>67</v>
      </c>
      <c r="R16" s="85" t="s">
        <v>67</v>
      </c>
      <c r="S16" s="85" t="s">
        <v>67</v>
      </c>
      <c r="T16" s="76" t="s">
        <v>119</v>
      </c>
      <c r="U16" s="86" t="s">
        <v>120</v>
      </c>
      <c r="V16" s="78" t="s">
        <v>121</v>
      </c>
      <c r="W16" s="87" t="s">
        <v>126</v>
      </c>
    </row>
    <row r="17" spans="2:23" s="4" customFormat="1" ht="90" x14ac:dyDescent="0.25">
      <c r="B17" s="2">
        <v>8</v>
      </c>
      <c r="C17" s="90" t="s">
        <v>139</v>
      </c>
      <c r="D17" s="63" t="s">
        <v>102</v>
      </c>
      <c r="E17" s="63" t="s">
        <v>111</v>
      </c>
      <c r="F17" s="63" t="s">
        <v>111</v>
      </c>
      <c r="G17" s="64" t="s">
        <v>110</v>
      </c>
      <c r="H17" s="69" t="s">
        <v>81</v>
      </c>
      <c r="I17" s="1">
        <f>IF(H17="","",VLOOKUP(H17,'Matriz Probabilidade Impacto'!$C$5:$E$10,2,FALSE))</f>
        <v>8</v>
      </c>
      <c r="J17" s="71" t="s">
        <v>9</v>
      </c>
      <c r="K17" s="1">
        <f>IF(J17="","",VLOOKUP(J17,'Matriz Probabilidade Impacto'!$C$16:$D$20,2,FALSE))</f>
        <v>8</v>
      </c>
      <c r="L17" s="1" t="str">
        <f t="shared" si="13"/>
        <v>Risco Alto</v>
      </c>
      <c r="M17" s="1">
        <f t="shared" si="7"/>
        <v>64</v>
      </c>
      <c r="N17" s="1" t="str">
        <f t="shared" si="8"/>
        <v>O risco alto deverá ser priorizado para tratamento, pois está fora do limite de apetite tolerado.</v>
      </c>
      <c r="O17" s="69" t="s">
        <v>67</v>
      </c>
      <c r="P17" s="71" t="s">
        <v>67</v>
      </c>
      <c r="Q17" s="71" t="s">
        <v>67</v>
      </c>
      <c r="R17" s="71" t="s">
        <v>67</v>
      </c>
      <c r="S17" s="71" t="s">
        <v>67</v>
      </c>
      <c r="T17" s="76" t="s">
        <v>119</v>
      </c>
      <c r="U17" s="73" t="s">
        <v>120</v>
      </c>
      <c r="V17" s="78" t="s">
        <v>121</v>
      </c>
      <c r="W17" s="53" t="s">
        <v>127</v>
      </c>
    </row>
    <row r="18" spans="2:23" s="4" customFormat="1" ht="90" x14ac:dyDescent="0.25">
      <c r="B18" s="2">
        <v>9</v>
      </c>
      <c r="C18" s="90" t="s">
        <v>140</v>
      </c>
      <c r="D18" s="80" t="s">
        <v>102</v>
      </c>
      <c r="E18" s="80" t="s">
        <v>111</v>
      </c>
      <c r="F18" s="80" t="s">
        <v>111</v>
      </c>
      <c r="G18" s="82" t="s">
        <v>110</v>
      </c>
      <c r="H18" s="83" t="s">
        <v>81</v>
      </c>
      <c r="I18" s="84">
        <f>IF(H18="","",VLOOKUP(H18,'Matriz Probabilidade Impacto'!$C$5:$E$10,2,FALSE))</f>
        <v>8</v>
      </c>
      <c r="J18" s="85" t="s">
        <v>9</v>
      </c>
      <c r="K18" s="84">
        <f>IF(J18="","",VLOOKUP(J18,'Matriz Probabilidade Impacto'!$C$16:$D$20,2,FALSE))</f>
        <v>8</v>
      </c>
      <c r="L18" s="84" t="str">
        <f t="shared" ref="L18" si="17">IF(M18="","",IF(M18&lt;10,"Risco Baixo",IF(M18&lt;40,"Risco Médio",IF(M18&lt;80,"Risco Alto",IF(M18&lt;101,"Risco Extremo")))))</f>
        <v>Risco Alto</v>
      </c>
      <c r="M18" s="84">
        <f t="shared" ref="M18" si="18">IF(J18="","",I18*K18)</f>
        <v>64</v>
      </c>
      <c r="N18" s="84" t="str">
        <f t="shared" ref="N18" si="19">IF(L18="","",IF(L18="Risco Baixo","O risco baixo está dentro do apetite a riscos da UFPA, portanto, deve ser apenas monitorado.",IF(L18="Risco Médio","O risco médio está dentro do apetite a riscos da UFPA, portanto, deve ser apenas monitorado.",IF(L18="Risco Alto","O risco alto deverá ser priorizado para tratamento, pois está fora do limite de apetite tolerado.",IF(L18="Risco Extremo","O risco extremo deverá ser priorizado para tratamento, pois está fora do limite de apetite tolerado.",)))))</f>
        <v>O risco alto deverá ser priorizado para tratamento, pois está fora do limite de apetite tolerado.</v>
      </c>
      <c r="O18" s="83" t="s">
        <v>67</v>
      </c>
      <c r="P18" s="85" t="s">
        <v>67</v>
      </c>
      <c r="Q18" s="85" t="s">
        <v>67</v>
      </c>
      <c r="R18" s="85" t="s">
        <v>67</v>
      </c>
      <c r="S18" s="85" t="s">
        <v>67</v>
      </c>
      <c r="T18" s="76" t="s">
        <v>119</v>
      </c>
      <c r="U18" s="86" t="s">
        <v>120</v>
      </c>
      <c r="V18" s="78" t="s">
        <v>121</v>
      </c>
      <c r="W18" s="87" t="s">
        <v>127</v>
      </c>
    </row>
    <row r="19" spans="2:23" s="4" customFormat="1" ht="90" x14ac:dyDescent="0.25">
      <c r="B19" s="2">
        <v>10</v>
      </c>
      <c r="C19" s="90" t="s">
        <v>141</v>
      </c>
      <c r="D19" s="63" t="s">
        <v>102</v>
      </c>
      <c r="E19" s="63" t="s">
        <v>111</v>
      </c>
      <c r="F19" s="63" t="s">
        <v>111</v>
      </c>
      <c r="G19" s="64" t="s">
        <v>110</v>
      </c>
      <c r="H19" s="69" t="s">
        <v>81</v>
      </c>
      <c r="I19" s="1">
        <f>IF(H19="","",VLOOKUP(H19,'Matriz Probabilidade Impacto'!$C$5:$E$10,2,FALSE))</f>
        <v>8</v>
      </c>
      <c r="J19" s="71" t="s">
        <v>9</v>
      </c>
      <c r="K19" s="1">
        <f>IF(J19="","",VLOOKUP(J19,'Matriz Probabilidade Impacto'!$C$16:$D$20,2,FALSE))</f>
        <v>8</v>
      </c>
      <c r="L19" s="1" t="str">
        <f t="shared" si="13"/>
        <v>Risco Alto</v>
      </c>
      <c r="M19" s="1">
        <f t="shared" si="7"/>
        <v>64</v>
      </c>
      <c r="N19" s="1" t="str">
        <f t="shared" si="8"/>
        <v>O risco alto deverá ser priorizado para tratamento, pois está fora do limite de apetite tolerado.</v>
      </c>
      <c r="O19" s="69" t="s">
        <v>67</v>
      </c>
      <c r="P19" s="71" t="s">
        <v>67</v>
      </c>
      <c r="Q19" s="71" t="s">
        <v>67</v>
      </c>
      <c r="R19" s="71" t="s">
        <v>67</v>
      </c>
      <c r="S19" s="71" t="s">
        <v>67</v>
      </c>
      <c r="T19" s="76" t="s">
        <v>119</v>
      </c>
      <c r="U19" s="73" t="s">
        <v>120</v>
      </c>
      <c r="V19" s="78" t="s">
        <v>121</v>
      </c>
      <c r="W19" s="53" t="s">
        <v>128</v>
      </c>
    </row>
    <row r="20" spans="2:23" s="4" customFormat="1" ht="90" x14ac:dyDescent="0.25">
      <c r="B20" s="2">
        <v>11</v>
      </c>
      <c r="C20" s="90" t="s">
        <v>142</v>
      </c>
      <c r="D20" s="80" t="s">
        <v>102</v>
      </c>
      <c r="E20" s="80" t="s">
        <v>111</v>
      </c>
      <c r="F20" s="80" t="s">
        <v>111</v>
      </c>
      <c r="G20" s="82" t="s">
        <v>110</v>
      </c>
      <c r="H20" s="83" t="s">
        <v>81</v>
      </c>
      <c r="I20" s="84">
        <f>IF(H20="","",VLOOKUP(H20,'Matriz Probabilidade Impacto'!$C$5:$E$10,2,FALSE))</f>
        <v>8</v>
      </c>
      <c r="J20" s="85" t="s">
        <v>9</v>
      </c>
      <c r="K20" s="84">
        <f>IF(J20="","",VLOOKUP(J20,'Matriz Probabilidade Impacto'!$C$16:$D$20,2,FALSE))</f>
        <v>8</v>
      </c>
      <c r="L20" s="84" t="str">
        <f t="shared" ref="L20" si="20">IF(M20="","",IF(M20&lt;10,"Risco Baixo",IF(M20&lt;40,"Risco Médio",IF(M20&lt;80,"Risco Alto",IF(M20&lt;101,"Risco Extremo")))))</f>
        <v>Risco Alto</v>
      </c>
      <c r="M20" s="84">
        <f t="shared" ref="M20" si="21">IF(J20="","",I20*K20)</f>
        <v>64</v>
      </c>
      <c r="N20" s="84" t="str">
        <f t="shared" ref="N20" si="22">IF(L20="","",IF(L20="Risco Baixo","O risco baixo está dentro do apetite a riscos da UFPA, portanto, deve ser apenas monitorado.",IF(L20="Risco Médio","O risco médio está dentro do apetite a riscos da UFPA, portanto, deve ser apenas monitorado.",IF(L20="Risco Alto","O risco alto deverá ser priorizado para tratamento, pois está fora do limite de apetite tolerado.",IF(L20="Risco Extremo","O risco extremo deverá ser priorizado para tratamento, pois está fora do limite de apetite tolerado.",)))))</f>
        <v>O risco alto deverá ser priorizado para tratamento, pois está fora do limite de apetite tolerado.</v>
      </c>
      <c r="O20" s="83" t="s">
        <v>67</v>
      </c>
      <c r="P20" s="85" t="s">
        <v>67</v>
      </c>
      <c r="Q20" s="85" t="s">
        <v>67</v>
      </c>
      <c r="R20" s="85" t="s">
        <v>67</v>
      </c>
      <c r="S20" s="85" t="s">
        <v>67</v>
      </c>
      <c r="T20" s="76" t="s">
        <v>119</v>
      </c>
      <c r="U20" s="86" t="s">
        <v>120</v>
      </c>
      <c r="V20" s="78" t="s">
        <v>121</v>
      </c>
      <c r="W20" s="87" t="s">
        <v>128</v>
      </c>
    </row>
    <row r="21" spans="2:23" s="4" customFormat="1" ht="90" x14ac:dyDescent="0.25">
      <c r="B21" s="2">
        <v>12</v>
      </c>
      <c r="C21" s="90" t="s">
        <v>143</v>
      </c>
      <c r="D21" s="63" t="s">
        <v>102</v>
      </c>
      <c r="E21" s="63" t="s">
        <v>111</v>
      </c>
      <c r="F21" s="63" t="s">
        <v>111</v>
      </c>
      <c r="G21" s="64" t="s">
        <v>110</v>
      </c>
      <c r="H21" s="69" t="s">
        <v>81</v>
      </c>
      <c r="I21" s="1">
        <f>IF(H21="","",VLOOKUP(H21,'Matriz Probabilidade Impacto'!$C$5:$E$10,2,FALSE))</f>
        <v>8</v>
      </c>
      <c r="J21" s="71" t="s">
        <v>9</v>
      </c>
      <c r="K21" s="1">
        <f>IF(J21="","",VLOOKUP(J21,'Matriz Probabilidade Impacto'!$C$16:$D$20,2,FALSE))</f>
        <v>8</v>
      </c>
      <c r="L21" s="1" t="str">
        <f t="shared" si="13"/>
        <v>Risco Alto</v>
      </c>
      <c r="M21" s="1">
        <f t="shared" si="7"/>
        <v>64</v>
      </c>
      <c r="N21" s="1" t="str">
        <f t="shared" si="8"/>
        <v>O risco alto deverá ser priorizado para tratamento, pois está fora do limite de apetite tolerado.</v>
      </c>
      <c r="O21" s="69" t="s">
        <v>67</v>
      </c>
      <c r="P21" s="71" t="s">
        <v>67</v>
      </c>
      <c r="Q21" s="71" t="s">
        <v>67</v>
      </c>
      <c r="R21" s="71" t="s">
        <v>67</v>
      </c>
      <c r="S21" s="71" t="s">
        <v>67</v>
      </c>
      <c r="T21" s="76" t="s">
        <v>119</v>
      </c>
      <c r="U21" s="73" t="s">
        <v>120</v>
      </c>
      <c r="V21" s="78" t="s">
        <v>121</v>
      </c>
      <c r="W21" s="53" t="s">
        <v>129</v>
      </c>
    </row>
    <row r="22" spans="2:23" s="4" customFormat="1" ht="90" x14ac:dyDescent="0.25">
      <c r="B22" s="2">
        <v>13</v>
      </c>
      <c r="C22" s="90" t="s">
        <v>144</v>
      </c>
      <c r="D22" s="80" t="s">
        <v>102</v>
      </c>
      <c r="E22" s="80" t="s">
        <v>111</v>
      </c>
      <c r="F22" s="80" t="s">
        <v>111</v>
      </c>
      <c r="G22" s="82" t="s">
        <v>110</v>
      </c>
      <c r="H22" s="83" t="s">
        <v>81</v>
      </c>
      <c r="I22" s="84">
        <f>IF(H22="","",VLOOKUP(H22,'Matriz Probabilidade Impacto'!$C$5:$E$10,2,FALSE))</f>
        <v>8</v>
      </c>
      <c r="J22" s="85" t="s">
        <v>9</v>
      </c>
      <c r="K22" s="84">
        <f>IF(J22="","",VLOOKUP(J22,'Matriz Probabilidade Impacto'!$C$16:$D$20,2,FALSE))</f>
        <v>8</v>
      </c>
      <c r="L22" s="84" t="str">
        <f t="shared" ref="L22:L24" si="23">IF(M22="","",IF(M22&lt;10,"Risco Baixo",IF(M22&lt;40,"Risco Médio",IF(M22&lt;80,"Risco Alto",IF(M22&lt;101,"Risco Extremo")))))</f>
        <v>Risco Alto</v>
      </c>
      <c r="M22" s="84">
        <f t="shared" ref="M22:M24" si="24">IF(J22="","",I22*K22)</f>
        <v>64</v>
      </c>
      <c r="N22" s="84" t="str">
        <f t="shared" ref="N22:N24" si="25">IF(L22="","",IF(L22="Risco Baixo","O risco baixo está dentro do apetite a riscos da UFPA, portanto, deve ser apenas monitorado.",IF(L22="Risco Médio","O risco médio está dentro do apetite a riscos da UFPA, portanto, deve ser apenas monitorado.",IF(L22="Risco Alto","O risco alto deverá ser priorizado para tratamento, pois está fora do limite de apetite tolerado.",IF(L22="Risco Extremo","O risco extremo deverá ser priorizado para tratamento, pois está fora do limite de apetite tolerado.",)))))</f>
        <v>O risco alto deverá ser priorizado para tratamento, pois está fora do limite de apetite tolerado.</v>
      </c>
      <c r="O22" s="83" t="s">
        <v>67</v>
      </c>
      <c r="P22" s="85" t="s">
        <v>67</v>
      </c>
      <c r="Q22" s="85" t="s">
        <v>67</v>
      </c>
      <c r="R22" s="85" t="s">
        <v>67</v>
      </c>
      <c r="S22" s="85" t="s">
        <v>67</v>
      </c>
      <c r="T22" s="76" t="s">
        <v>119</v>
      </c>
      <c r="U22" s="86" t="s">
        <v>120</v>
      </c>
      <c r="V22" s="78" t="s">
        <v>121</v>
      </c>
      <c r="W22" s="87" t="s">
        <v>129</v>
      </c>
    </row>
    <row r="23" spans="2:23" s="4" customFormat="1" ht="90" x14ac:dyDescent="0.25">
      <c r="B23" s="2">
        <v>14</v>
      </c>
      <c r="C23" s="90" t="s">
        <v>145</v>
      </c>
      <c r="D23" s="80" t="s">
        <v>102</v>
      </c>
      <c r="E23" s="80" t="s">
        <v>111</v>
      </c>
      <c r="F23" s="80" t="s">
        <v>111</v>
      </c>
      <c r="G23" s="82" t="s">
        <v>110</v>
      </c>
      <c r="H23" s="83" t="s">
        <v>81</v>
      </c>
      <c r="I23" s="84">
        <f>IF(H23="","",VLOOKUP(H23,'Matriz Probabilidade Impacto'!$C$5:$E$10,2,FALSE))</f>
        <v>8</v>
      </c>
      <c r="J23" s="85" t="s">
        <v>9</v>
      </c>
      <c r="K23" s="84">
        <f>IF(J23="","",VLOOKUP(J23,'Matriz Probabilidade Impacto'!$C$16:$D$20,2,FALSE))</f>
        <v>8</v>
      </c>
      <c r="L23" s="84" t="str">
        <f t="shared" si="23"/>
        <v>Risco Alto</v>
      </c>
      <c r="M23" s="84">
        <f t="shared" si="24"/>
        <v>64</v>
      </c>
      <c r="N23" s="84" t="str">
        <f t="shared" si="25"/>
        <v>O risco alto deverá ser priorizado para tratamento, pois está fora do limite de apetite tolerado.</v>
      </c>
      <c r="O23" s="83" t="s">
        <v>67</v>
      </c>
      <c r="P23" s="85" t="s">
        <v>67</v>
      </c>
      <c r="Q23" s="85" t="s">
        <v>67</v>
      </c>
      <c r="R23" s="85" t="s">
        <v>67</v>
      </c>
      <c r="S23" s="85" t="s">
        <v>67</v>
      </c>
      <c r="T23" s="76" t="s">
        <v>119</v>
      </c>
      <c r="U23" s="86" t="s">
        <v>120</v>
      </c>
      <c r="V23" s="78" t="s">
        <v>121</v>
      </c>
      <c r="W23" s="87" t="s">
        <v>129</v>
      </c>
    </row>
    <row r="24" spans="2:23" s="4" customFormat="1" ht="90" x14ac:dyDescent="0.25">
      <c r="B24" s="2">
        <v>15</v>
      </c>
      <c r="C24" s="90" t="s">
        <v>146</v>
      </c>
      <c r="D24" s="80" t="s">
        <v>102</v>
      </c>
      <c r="E24" s="80" t="s">
        <v>111</v>
      </c>
      <c r="F24" s="80" t="s">
        <v>111</v>
      </c>
      <c r="G24" s="82" t="s">
        <v>110</v>
      </c>
      <c r="H24" s="83" t="s">
        <v>81</v>
      </c>
      <c r="I24" s="84">
        <f>IF(H24="","",VLOOKUP(H24,'Matriz Probabilidade Impacto'!$C$5:$E$10,2,FALSE))</f>
        <v>8</v>
      </c>
      <c r="J24" s="85" t="s">
        <v>9</v>
      </c>
      <c r="K24" s="84">
        <f>IF(J24="","",VLOOKUP(J24,'Matriz Probabilidade Impacto'!$C$16:$D$20,2,FALSE))</f>
        <v>8</v>
      </c>
      <c r="L24" s="84" t="str">
        <f t="shared" si="23"/>
        <v>Risco Alto</v>
      </c>
      <c r="M24" s="84">
        <f t="shared" si="24"/>
        <v>64</v>
      </c>
      <c r="N24" s="84" t="str">
        <f t="shared" si="25"/>
        <v>O risco alto deverá ser priorizado para tratamento, pois está fora do limite de apetite tolerado.</v>
      </c>
      <c r="O24" s="83" t="s">
        <v>67</v>
      </c>
      <c r="P24" s="85" t="s">
        <v>67</v>
      </c>
      <c r="Q24" s="85" t="s">
        <v>67</v>
      </c>
      <c r="R24" s="85" t="s">
        <v>67</v>
      </c>
      <c r="S24" s="85" t="s">
        <v>67</v>
      </c>
      <c r="T24" s="76" t="s">
        <v>119</v>
      </c>
      <c r="U24" s="86" t="s">
        <v>120</v>
      </c>
      <c r="V24" s="78" t="s">
        <v>121</v>
      </c>
      <c r="W24" s="87" t="s">
        <v>129</v>
      </c>
    </row>
    <row r="25" spans="2:23" s="4" customFormat="1" ht="90" x14ac:dyDescent="0.25">
      <c r="B25" s="2">
        <v>16</v>
      </c>
      <c r="C25" s="90" t="s">
        <v>147</v>
      </c>
      <c r="D25" s="63" t="s">
        <v>102</v>
      </c>
      <c r="E25" s="63" t="s">
        <v>112</v>
      </c>
      <c r="F25" s="63" t="s">
        <v>112</v>
      </c>
      <c r="G25" s="64" t="s">
        <v>110</v>
      </c>
      <c r="H25" s="69" t="s">
        <v>81</v>
      </c>
      <c r="I25" s="1">
        <f>IF(H25="","",VLOOKUP(H25,'Matriz Probabilidade Impacto'!$C$5:$E$10,2,FALSE))</f>
        <v>8</v>
      </c>
      <c r="J25" s="71" t="s">
        <v>9</v>
      </c>
      <c r="K25" s="1">
        <f>IF(J25="","",VLOOKUP(J25,'Matriz Probabilidade Impacto'!$C$16:$D$20,2,FALSE))</f>
        <v>8</v>
      </c>
      <c r="L25" s="1" t="str">
        <f t="shared" si="13"/>
        <v>Risco Alto</v>
      </c>
      <c r="M25" s="1">
        <f t="shared" si="7"/>
        <v>64</v>
      </c>
      <c r="N25" s="1" t="str">
        <f t="shared" si="8"/>
        <v>O risco alto deverá ser priorizado para tratamento, pois está fora do limite de apetite tolerado.</v>
      </c>
      <c r="O25" s="69" t="s">
        <v>67</v>
      </c>
      <c r="P25" s="71" t="s">
        <v>67</v>
      </c>
      <c r="Q25" s="71" t="s">
        <v>67</v>
      </c>
      <c r="R25" s="71" t="s">
        <v>67</v>
      </c>
      <c r="S25" s="71" t="s">
        <v>67</v>
      </c>
      <c r="T25" s="76" t="s">
        <v>119</v>
      </c>
      <c r="U25" s="73" t="s">
        <v>120</v>
      </c>
      <c r="V25" s="78" t="s">
        <v>121</v>
      </c>
      <c r="W25" s="53" t="s">
        <v>130</v>
      </c>
    </row>
    <row r="26" spans="2:23" s="4" customFormat="1" ht="90" x14ac:dyDescent="0.25">
      <c r="B26" s="2">
        <v>17</v>
      </c>
      <c r="C26" s="92" t="s">
        <v>148</v>
      </c>
      <c r="D26" s="80" t="s">
        <v>102</v>
      </c>
      <c r="E26" s="80" t="s">
        <v>112</v>
      </c>
      <c r="F26" s="80" t="s">
        <v>112</v>
      </c>
      <c r="G26" s="82" t="s">
        <v>110</v>
      </c>
      <c r="H26" s="83" t="s">
        <v>81</v>
      </c>
      <c r="I26" s="84">
        <f>IF(H26="","",VLOOKUP(H26,'Matriz Probabilidade Impacto'!$C$5:$E$10,2,FALSE))</f>
        <v>8</v>
      </c>
      <c r="J26" s="85" t="s">
        <v>9</v>
      </c>
      <c r="K26" s="84">
        <f>IF(J26="","",VLOOKUP(J26,'Matriz Probabilidade Impacto'!$C$16:$D$20,2,FALSE))</f>
        <v>8</v>
      </c>
      <c r="L26" s="84" t="str">
        <f t="shared" ref="L26" si="26">IF(M26="","",IF(M26&lt;10,"Risco Baixo",IF(M26&lt;40,"Risco Médio",IF(M26&lt;80,"Risco Alto",IF(M26&lt;101,"Risco Extremo")))))</f>
        <v>Risco Alto</v>
      </c>
      <c r="M26" s="84">
        <f t="shared" ref="M26" si="27">IF(J26="","",I26*K26)</f>
        <v>64</v>
      </c>
      <c r="N26" s="84" t="str">
        <f t="shared" ref="N26" si="28">IF(L26="","",IF(L26="Risco Baixo","O risco baixo está dentro do apetite a riscos da UFPA, portanto, deve ser apenas monitorado.",IF(L26="Risco Médio","O risco médio está dentro do apetite a riscos da UFPA, portanto, deve ser apenas monitorado.",IF(L26="Risco Alto","O risco alto deverá ser priorizado para tratamento, pois está fora do limite de apetite tolerado.",IF(L26="Risco Extremo","O risco extremo deverá ser priorizado para tratamento, pois está fora do limite de apetite tolerado.",)))))</f>
        <v>O risco alto deverá ser priorizado para tratamento, pois está fora do limite de apetite tolerado.</v>
      </c>
      <c r="O26" s="83" t="s">
        <v>67</v>
      </c>
      <c r="P26" s="85" t="s">
        <v>67</v>
      </c>
      <c r="Q26" s="85" t="s">
        <v>67</v>
      </c>
      <c r="R26" s="85" t="s">
        <v>67</v>
      </c>
      <c r="S26" s="85" t="s">
        <v>67</v>
      </c>
      <c r="T26" s="76" t="s">
        <v>119</v>
      </c>
      <c r="U26" s="86" t="s">
        <v>120</v>
      </c>
      <c r="V26" s="78" t="s">
        <v>121</v>
      </c>
      <c r="W26" s="87" t="s">
        <v>130</v>
      </c>
    </row>
    <row r="27" spans="2:23" s="4" customFormat="1" ht="90" x14ac:dyDescent="0.25">
      <c r="B27" s="2">
        <v>18</v>
      </c>
      <c r="C27" s="90" t="s">
        <v>149</v>
      </c>
      <c r="D27" s="63" t="s">
        <v>102</v>
      </c>
      <c r="E27" s="63" t="s">
        <v>111</v>
      </c>
      <c r="F27" s="63" t="s">
        <v>111</v>
      </c>
      <c r="G27" s="64" t="s">
        <v>110</v>
      </c>
      <c r="H27" s="69" t="s">
        <v>81</v>
      </c>
      <c r="I27" s="1">
        <f>IF(H27="","",VLOOKUP(H27,'Matriz Probabilidade Impacto'!$C$5:$E$10,2,FALSE))</f>
        <v>8</v>
      </c>
      <c r="J27" s="71" t="s">
        <v>9</v>
      </c>
      <c r="K27" s="1">
        <f>IF(J27="","",VLOOKUP(J27,'Matriz Probabilidade Impacto'!$C$16:$D$20,2,FALSE))</f>
        <v>8</v>
      </c>
      <c r="L27" s="1" t="str">
        <f t="shared" si="13"/>
        <v>Risco Alto</v>
      </c>
      <c r="M27" s="1">
        <f t="shared" si="7"/>
        <v>64</v>
      </c>
      <c r="N27" s="1" t="str">
        <f t="shared" si="8"/>
        <v>O risco alto deverá ser priorizado para tratamento, pois está fora do limite de apetite tolerado.</v>
      </c>
      <c r="O27" s="69" t="s">
        <v>67</v>
      </c>
      <c r="P27" s="71" t="s">
        <v>67</v>
      </c>
      <c r="Q27" s="71" t="s">
        <v>67</v>
      </c>
      <c r="R27" s="71" t="s">
        <v>67</v>
      </c>
      <c r="S27" s="71" t="s">
        <v>67</v>
      </c>
      <c r="T27" s="76" t="s">
        <v>119</v>
      </c>
      <c r="U27" s="73" t="s">
        <v>120</v>
      </c>
      <c r="V27" s="78" t="s">
        <v>121</v>
      </c>
      <c r="W27" s="53" t="s">
        <v>131</v>
      </c>
    </row>
    <row r="28" spans="2:23" s="4" customFormat="1" ht="90" x14ac:dyDescent="0.25">
      <c r="B28" s="2">
        <v>19</v>
      </c>
      <c r="C28" s="92" t="s">
        <v>150</v>
      </c>
      <c r="D28" s="80" t="s">
        <v>102</v>
      </c>
      <c r="E28" s="80" t="s">
        <v>111</v>
      </c>
      <c r="F28" s="80" t="s">
        <v>111</v>
      </c>
      <c r="G28" s="82" t="s">
        <v>110</v>
      </c>
      <c r="H28" s="83" t="s">
        <v>81</v>
      </c>
      <c r="I28" s="84">
        <f>IF(H28="","",VLOOKUP(H28,'Matriz Probabilidade Impacto'!$C$5:$E$10,2,FALSE))</f>
        <v>8</v>
      </c>
      <c r="J28" s="85" t="s">
        <v>9</v>
      </c>
      <c r="K28" s="84">
        <f>IF(J28="","",VLOOKUP(J28,'Matriz Probabilidade Impacto'!$C$16:$D$20,2,FALSE))</f>
        <v>8</v>
      </c>
      <c r="L28" s="84" t="str">
        <f t="shared" ref="L28" si="29">IF(M28="","",IF(M28&lt;10,"Risco Baixo",IF(M28&lt;40,"Risco Médio",IF(M28&lt;80,"Risco Alto",IF(M28&lt;101,"Risco Extremo")))))</f>
        <v>Risco Alto</v>
      </c>
      <c r="M28" s="84">
        <f t="shared" ref="M28" si="30">IF(J28="","",I28*K28)</f>
        <v>64</v>
      </c>
      <c r="N28" s="84" t="str">
        <f t="shared" ref="N28" si="31">IF(L28="","",IF(L28="Risco Baixo","O risco baixo está dentro do apetite a riscos da UFPA, portanto, deve ser apenas monitorado.",IF(L28="Risco Médio","O risco médio está dentro do apetite a riscos da UFPA, portanto, deve ser apenas monitorado.",IF(L28="Risco Alto","O risco alto deverá ser priorizado para tratamento, pois está fora do limite de apetite tolerado.",IF(L28="Risco Extremo","O risco extremo deverá ser priorizado para tratamento, pois está fora do limite de apetite tolerado.",)))))</f>
        <v>O risco alto deverá ser priorizado para tratamento, pois está fora do limite de apetite tolerado.</v>
      </c>
      <c r="O28" s="83" t="s">
        <v>67</v>
      </c>
      <c r="P28" s="85" t="s">
        <v>67</v>
      </c>
      <c r="Q28" s="85" t="s">
        <v>67</v>
      </c>
      <c r="R28" s="85" t="s">
        <v>67</v>
      </c>
      <c r="S28" s="85" t="s">
        <v>67</v>
      </c>
      <c r="T28" s="76" t="s">
        <v>119</v>
      </c>
      <c r="U28" s="86" t="s">
        <v>120</v>
      </c>
      <c r="V28" s="78" t="s">
        <v>121</v>
      </c>
      <c r="W28" s="87" t="s">
        <v>131</v>
      </c>
    </row>
    <row r="29" spans="2:23" s="4" customFormat="1" ht="90" x14ac:dyDescent="0.25">
      <c r="B29" s="2">
        <v>20</v>
      </c>
      <c r="C29" s="92" t="s">
        <v>151</v>
      </c>
      <c r="D29" s="80" t="s">
        <v>102</v>
      </c>
      <c r="E29" s="80" t="s">
        <v>111</v>
      </c>
      <c r="F29" s="80" t="s">
        <v>111</v>
      </c>
      <c r="G29" s="82" t="s">
        <v>110</v>
      </c>
      <c r="H29" s="83" t="s">
        <v>81</v>
      </c>
      <c r="I29" s="84">
        <f>IF(H29="","",VLOOKUP(H29,'Matriz Probabilidade Impacto'!$C$5:$E$10,2,FALSE))</f>
        <v>8</v>
      </c>
      <c r="J29" s="85" t="s">
        <v>9</v>
      </c>
      <c r="K29" s="84">
        <f>IF(J29="","",VLOOKUP(J29,'Matriz Probabilidade Impacto'!$C$16:$D$20,2,FALSE))</f>
        <v>8</v>
      </c>
      <c r="L29" s="84" t="str">
        <f t="shared" ref="L29" si="32">IF(M29="","",IF(M29&lt;10,"Risco Baixo",IF(M29&lt;40,"Risco Médio",IF(M29&lt;80,"Risco Alto",IF(M29&lt;101,"Risco Extremo")))))</f>
        <v>Risco Alto</v>
      </c>
      <c r="M29" s="84">
        <f t="shared" ref="M29" si="33">IF(J29="","",I29*K29)</f>
        <v>64</v>
      </c>
      <c r="N29" s="84" t="str">
        <f t="shared" ref="N29" si="34">IF(L29="","",IF(L29="Risco Baixo","O risco baixo está dentro do apetite a riscos da UFPA, portanto, deve ser apenas monitorado.",IF(L29="Risco Médio","O risco médio está dentro do apetite a riscos da UFPA, portanto, deve ser apenas monitorado.",IF(L29="Risco Alto","O risco alto deverá ser priorizado para tratamento, pois está fora do limite de apetite tolerado.",IF(L29="Risco Extremo","O risco extremo deverá ser priorizado para tratamento, pois está fora do limite de apetite tolerado.",)))))</f>
        <v>O risco alto deverá ser priorizado para tratamento, pois está fora do limite de apetite tolerado.</v>
      </c>
      <c r="O29" s="83" t="s">
        <v>67</v>
      </c>
      <c r="P29" s="85" t="s">
        <v>67</v>
      </c>
      <c r="Q29" s="85" t="s">
        <v>67</v>
      </c>
      <c r="R29" s="85" t="s">
        <v>67</v>
      </c>
      <c r="S29" s="85" t="s">
        <v>67</v>
      </c>
      <c r="T29" s="76" t="s">
        <v>119</v>
      </c>
      <c r="U29" s="86" t="s">
        <v>120</v>
      </c>
      <c r="V29" s="78" t="s">
        <v>121</v>
      </c>
      <c r="W29" s="87" t="s">
        <v>131</v>
      </c>
    </row>
    <row r="30" spans="2:23" s="4" customFormat="1" ht="65.25" customHeight="1" x14ac:dyDescent="0.25">
      <c r="B30" s="2">
        <v>21</v>
      </c>
      <c r="C30" s="93" t="s">
        <v>152</v>
      </c>
      <c r="D30" s="63" t="s">
        <v>102</v>
      </c>
      <c r="E30" s="63" t="s">
        <v>111</v>
      </c>
      <c r="F30" s="63" t="s">
        <v>111</v>
      </c>
      <c r="G30" s="68" t="s">
        <v>110</v>
      </c>
      <c r="H30" s="70" t="s">
        <v>81</v>
      </c>
      <c r="I30" s="1">
        <f>IF(H30="","",VLOOKUP(H30,'Matriz Probabilidade Impacto'!$C$5:$E$10,2,FALSE))</f>
        <v>8</v>
      </c>
      <c r="J30" s="72" t="s">
        <v>9</v>
      </c>
      <c r="K30" s="1">
        <f>IF(J30="","",VLOOKUP(J30,'Matriz Probabilidade Impacto'!$C$16:$D$20,2,FALSE))</f>
        <v>8</v>
      </c>
      <c r="L30" s="1" t="str">
        <f t="shared" si="13"/>
        <v>Risco Alto</v>
      </c>
      <c r="M30" s="1">
        <f t="shared" si="7"/>
        <v>64</v>
      </c>
      <c r="N30" s="1" t="str">
        <f t="shared" si="8"/>
        <v>O risco alto deverá ser priorizado para tratamento, pois está fora do limite de apetite tolerado.</v>
      </c>
      <c r="O30" s="69" t="s">
        <v>67</v>
      </c>
      <c r="P30" s="71" t="s">
        <v>67</v>
      </c>
      <c r="Q30" s="71" t="s">
        <v>67</v>
      </c>
      <c r="R30" s="71" t="s">
        <v>67</v>
      </c>
      <c r="S30" s="71" t="s">
        <v>67</v>
      </c>
      <c r="T30" s="76" t="s">
        <v>119</v>
      </c>
      <c r="U30" s="73" t="s">
        <v>120</v>
      </c>
      <c r="V30" s="78" t="s">
        <v>121</v>
      </c>
      <c r="W30" s="53" t="s">
        <v>132</v>
      </c>
    </row>
  </sheetData>
  <mergeCells count="20">
    <mergeCell ref="W8:W9"/>
    <mergeCell ref="O7:V7"/>
    <mergeCell ref="T8:V8"/>
    <mergeCell ref="B8:B9"/>
    <mergeCell ref="D8:D9"/>
    <mergeCell ref="E8:E9"/>
    <mergeCell ref="F8:F9"/>
    <mergeCell ref="G8:G9"/>
    <mergeCell ref="O8:R8"/>
    <mergeCell ref="H7:N7"/>
    <mergeCell ref="H8:I8"/>
    <mergeCell ref="J8:K8"/>
    <mergeCell ref="L8:M8"/>
    <mergeCell ref="C8:C9"/>
    <mergeCell ref="G2:H2"/>
    <mergeCell ref="B2:D2"/>
    <mergeCell ref="N8:N9"/>
    <mergeCell ref="B7:G7"/>
    <mergeCell ref="B5:C5"/>
    <mergeCell ref="D5:G5"/>
  </mergeCells>
  <conditionalFormatting sqref="I11 K11">
    <cfRule type="cellIs" dxfId="753" priority="2186" operator="equal">
      <formula>1</formula>
    </cfRule>
    <cfRule type="cellIs" dxfId="752" priority="2190" operator="equal">
      <formula>2</formula>
    </cfRule>
    <cfRule type="cellIs" dxfId="751" priority="2191" operator="equal">
      <formula>5</formula>
    </cfRule>
    <cfRule type="cellIs" dxfId="750" priority="2192" operator="equal">
      <formula>8</formula>
    </cfRule>
    <cfRule type="cellIs" dxfId="749" priority="2194" operator="equal">
      <formula>10</formula>
    </cfRule>
  </conditionalFormatting>
  <conditionalFormatting sqref="M11">
    <cfRule type="cellIs" dxfId="740" priority="2111" operator="lessThan">
      <formula>10</formula>
    </cfRule>
    <cfRule type="cellIs" dxfId="739" priority="2112" operator="lessThan">
      <formula>40</formula>
    </cfRule>
    <cfRule type="cellIs" dxfId="738" priority="2113" operator="lessThan">
      <formula>80</formula>
    </cfRule>
    <cfRule type="cellIs" dxfId="737" priority="2114" operator="lessThan">
      <formula>101</formula>
    </cfRule>
  </conditionalFormatting>
  <conditionalFormatting sqref="L11">
    <cfRule type="cellIs" dxfId="736" priority="2107" operator="equal">
      <formula>"Risco Baixo"</formula>
    </cfRule>
    <cfRule type="cellIs" dxfId="735" priority="2108" operator="equal">
      <formula>"Risco Médio"</formula>
    </cfRule>
    <cfRule type="cellIs" dxfId="734" priority="2109" operator="equal">
      <formula>"Risco Alto"</formula>
    </cfRule>
    <cfRule type="cellIs" dxfId="733" priority="2110" operator="equal">
      <formula>"Risco Extremo"</formula>
    </cfRule>
  </conditionalFormatting>
  <conditionalFormatting sqref="N11">
    <cfRule type="cellIs" dxfId="732" priority="2103" operator="equal">
      <formula>"Risco Baixo é tolerado. A ação de tratamento é Gerenciar o Risco."</formula>
    </cfRule>
    <cfRule type="cellIs" dxfId="731" priority="2104" operator="equal">
      <formula>"Risco Médio é tolerado. A ação de tratamento é Gerenciar o Risco."</formula>
    </cfRule>
    <cfRule type="cellIs" dxfId="730" priority="2105" operator="equal">
      <formula>"Risco Alto não é tolerado. Deverá ser criada ação de tratamento."</formula>
    </cfRule>
    <cfRule type="cellIs" dxfId="729" priority="2106" operator="equal">
      <formula>"Risco Extremo não é tolerado. Deverá ser criada ação de tratamento."</formula>
    </cfRule>
  </conditionalFormatting>
  <conditionalFormatting sqref="M11">
    <cfRule type="cellIs" dxfId="728" priority="2082" operator="equal">
      <formula>""</formula>
    </cfRule>
    <cfRule type="cellIs" dxfId="727" priority="2095" operator="lessThan">
      <formula>10</formula>
    </cfRule>
    <cfRule type="cellIs" dxfId="726" priority="2096" operator="lessThan">
      <formula>40</formula>
    </cfRule>
    <cfRule type="cellIs" dxfId="725" priority="2097" operator="lessThan">
      <formula>80</formula>
    </cfRule>
    <cfRule type="cellIs" dxfId="724" priority="2098" operator="lessThan">
      <formula>101</formula>
    </cfRule>
  </conditionalFormatting>
  <conditionalFormatting sqref="L11">
    <cfRule type="cellIs" dxfId="723" priority="2083" operator="equal">
      <formula>""</formula>
    </cfRule>
    <cfRule type="cellIs" dxfId="722" priority="2091" operator="equal">
      <formula>"Risco Baixo"</formula>
    </cfRule>
    <cfRule type="cellIs" dxfId="721" priority="2092" operator="equal">
      <formula>"Risco Médio"</formula>
    </cfRule>
    <cfRule type="cellIs" dxfId="720" priority="2093" operator="equal">
      <formula>"Risco Alto"</formula>
    </cfRule>
    <cfRule type="cellIs" dxfId="719" priority="2094" operator="equal">
      <formula>"Risco Extremo"</formula>
    </cfRule>
  </conditionalFormatting>
  <conditionalFormatting sqref="N11">
    <cfRule type="cellIs" dxfId="718" priority="2081" operator="equal">
      <formula>""</formula>
    </cfRule>
    <cfRule type="cellIs" dxfId="717" priority="2087" operator="equal">
      <formula>"Risco Baixo é tolerado. A ação de tratamento é Gerenciar o Risco."</formula>
    </cfRule>
    <cfRule type="cellIs" dxfId="716" priority="2088" operator="equal">
      <formula>"Risco Médio é tolerado. A ação de tratamento é Gerenciar o Risco."</formula>
    </cfRule>
    <cfRule type="cellIs" dxfId="715" priority="2089" operator="equal">
      <formula>"Risco Alto não é tolerado. Deverá ser criada ação de tratamento."</formula>
    </cfRule>
    <cfRule type="cellIs" dxfId="714" priority="2090" operator="equal">
      <formula>"Risco Extremo não é tolerado. Deverá ser criada ação de tratamento."</formula>
    </cfRule>
  </conditionalFormatting>
  <conditionalFormatting sqref="K11 I11">
    <cfRule type="cellIs" dxfId="713" priority="2085" operator="equal">
      <formula>""</formula>
    </cfRule>
  </conditionalFormatting>
  <conditionalFormatting sqref="M11">
    <cfRule type="cellIs" dxfId="712" priority="2072" operator="equal">
      <formula>""</formula>
    </cfRule>
    <cfRule type="cellIs" dxfId="711" priority="2073" operator="lessThan">
      <formula>10</formula>
    </cfRule>
    <cfRule type="cellIs" dxfId="710" priority="2074" operator="lessThan">
      <formula>40</formula>
    </cfRule>
    <cfRule type="cellIs" dxfId="709" priority="2075" operator="lessThan">
      <formula>80</formula>
    </cfRule>
    <cfRule type="cellIs" dxfId="708" priority="2076" operator="lessThan">
      <formula>101</formula>
    </cfRule>
  </conditionalFormatting>
  <conditionalFormatting sqref="L11">
    <cfRule type="cellIs" dxfId="707" priority="2067" operator="equal">
      <formula>""</formula>
    </cfRule>
    <cfRule type="cellIs" dxfId="706" priority="2068" operator="equal">
      <formula>"Risco Baixo"</formula>
    </cfRule>
    <cfRule type="cellIs" dxfId="705" priority="2069" operator="equal">
      <formula>"Risco Médio"</formula>
    </cfRule>
    <cfRule type="cellIs" dxfId="704" priority="2070" operator="equal">
      <formula>"Risco Alto"</formula>
    </cfRule>
    <cfRule type="cellIs" dxfId="703" priority="2071" operator="equal">
      <formula>"Risco Extremo"</formula>
    </cfRule>
  </conditionalFormatting>
  <conditionalFormatting sqref="N11">
    <cfRule type="cellIs" dxfId="702" priority="2062" operator="equal">
      <formula>""</formula>
    </cfRule>
    <cfRule type="cellIs" dxfId="701" priority="2063" operator="equal">
      <formula>"Risco Baixo é tolerado. A ação de tratamento é Gerenciar o Risco."</formula>
    </cfRule>
    <cfRule type="cellIs" dxfId="700" priority="2064" operator="equal">
      <formula>"Risco Médio é tolerado. A ação de tratamento é Gerenciar o Risco."</formula>
    </cfRule>
    <cfRule type="cellIs" dxfId="699" priority="2065" operator="equal">
      <formula>"Risco Alto não é tolerado. Deverá ser criada ação de tratamento."</formula>
    </cfRule>
    <cfRule type="cellIs" dxfId="698" priority="2066" operator="equal">
      <formula>"Risco Extremo não é tolerado. Deverá ser criada ação de tratamento."</formula>
    </cfRule>
  </conditionalFormatting>
  <conditionalFormatting sqref="I11">
    <cfRule type="cellIs" dxfId="697" priority="2061" operator="equal">
      <formula>""</formula>
    </cfRule>
  </conditionalFormatting>
  <conditionalFormatting sqref="K11">
    <cfRule type="cellIs" dxfId="696" priority="2060" operator="equal">
      <formula>""</formula>
    </cfRule>
  </conditionalFormatting>
  <conditionalFormatting sqref="N11">
    <cfRule type="cellIs" dxfId="695" priority="2041" operator="equal">
      <formula>""</formula>
    </cfRule>
    <cfRule type="cellIs" dxfId="694" priority="2042" operator="equal">
      <formula>"O risco baixo está dentro do apetite a riscos da UFPA, portanto, deve ser apenas monitorado."</formula>
    </cfRule>
    <cfRule type="cellIs" dxfId="693" priority="2043" operator="equal">
      <formula>"O risco médio está dentro do apetite a riscos da UFPA, portanto, deve ser apenas monitorado."</formula>
    </cfRule>
    <cfRule type="cellIs" dxfId="692" priority="2044" operator="equal">
      <formula>"O risco alto deverá ser priorizado para tratamento, pois está fora do limite de apetite tolerado."</formula>
    </cfRule>
    <cfRule type="cellIs" dxfId="691" priority="2045" operator="equal">
      <formula>"O risco extremo deverá ser priorizado para tratamento, pois está fora do limite de apetite tolerado."</formula>
    </cfRule>
  </conditionalFormatting>
  <conditionalFormatting sqref="I12 K12 K14:K15 I14:I15 I17 K17 K19 I19 I21 K21 K25 I25 I27 K27 K30 I30">
    <cfRule type="cellIs" dxfId="690" priority="690" operator="equal">
      <formula>1</formula>
    </cfRule>
    <cfRule type="cellIs" dxfId="689" priority="694" operator="equal">
      <formula>2</formula>
    </cfRule>
    <cfRule type="cellIs" dxfId="688" priority="695" operator="equal">
      <formula>5</formula>
    </cfRule>
    <cfRule type="cellIs" dxfId="687" priority="696" operator="equal">
      <formula>8</formula>
    </cfRule>
    <cfRule type="cellIs" dxfId="686" priority="697" operator="equal">
      <formula>10</formula>
    </cfRule>
  </conditionalFormatting>
  <conditionalFormatting sqref="M12 M14:M15 M17 M19 M21 M25 M27 M30">
    <cfRule type="cellIs" dxfId="677" priority="681" operator="lessThan">
      <formula>10</formula>
    </cfRule>
    <cfRule type="cellIs" dxfId="676" priority="682" operator="lessThan">
      <formula>40</formula>
    </cfRule>
    <cfRule type="cellIs" dxfId="675" priority="683" operator="lessThan">
      <formula>80</formula>
    </cfRule>
    <cfRule type="cellIs" dxfId="674" priority="684" operator="lessThan">
      <formula>101</formula>
    </cfRule>
  </conditionalFormatting>
  <conditionalFormatting sqref="L14:L15 L17 L19 L21 L25 L27 L30">
    <cfRule type="cellIs" dxfId="673" priority="677" operator="equal">
      <formula>"Risco Baixo"</formula>
    </cfRule>
    <cfRule type="cellIs" dxfId="672" priority="678" operator="equal">
      <formula>"Risco Médio"</formula>
    </cfRule>
    <cfRule type="cellIs" dxfId="671" priority="679" operator="equal">
      <formula>"Risco Alto"</formula>
    </cfRule>
    <cfRule type="cellIs" dxfId="670" priority="680" operator="equal">
      <formula>"Risco Extremo"</formula>
    </cfRule>
  </conditionalFormatting>
  <conditionalFormatting sqref="N12 N14:N15 N17 N19 N21 N25 N27 N30">
    <cfRule type="cellIs" dxfId="669" priority="673" operator="equal">
      <formula>"Risco Baixo é tolerado. A ação de tratamento é Gerenciar o Risco."</formula>
    </cfRule>
    <cfRule type="cellIs" dxfId="668" priority="674" operator="equal">
      <formula>"Risco Médio é tolerado. A ação de tratamento é Gerenciar o Risco."</formula>
    </cfRule>
    <cfRule type="cellIs" dxfId="667" priority="675" operator="equal">
      <formula>"Risco Alto não é tolerado. Deverá ser criada ação de tratamento."</formula>
    </cfRule>
    <cfRule type="cellIs" dxfId="666" priority="676" operator="equal">
      <formula>"Risco Extremo não é tolerado. Deverá ser criada ação de tratamento."</formula>
    </cfRule>
  </conditionalFormatting>
  <conditionalFormatting sqref="M12 M14:M15 M17 M19 M21 M25 M27 M30">
    <cfRule type="cellIs" dxfId="665" priority="658" operator="equal">
      <formula>""</formula>
    </cfRule>
    <cfRule type="cellIs" dxfId="664" priority="669" operator="lessThan">
      <formula>10</formula>
    </cfRule>
    <cfRule type="cellIs" dxfId="663" priority="670" operator="lessThan">
      <formula>40</formula>
    </cfRule>
    <cfRule type="cellIs" dxfId="662" priority="671" operator="lessThan">
      <formula>80</formula>
    </cfRule>
    <cfRule type="cellIs" dxfId="661" priority="672" operator="lessThan">
      <formula>101</formula>
    </cfRule>
  </conditionalFormatting>
  <conditionalFormatting sqref="L14:L15 L17 L19 L21 L25 L27 L30">
    <cfRule type="cellIs" dxfId="660" priority="659" operator="equal">
      <formula>""</formula>
    </cfRule>
    <cfRule type="cellIs" dxfId="659" priority="665" operator="equal">
      <formula>"Risco Baixo"</formula>
    </cfRule>
    <cfRule type="cellIs" dxfId="658" priority="666" operator="equal">
      <formula>"Risco Médio"</formula>
    </cfRule>
    <cfRule type="cellIs" dxfId="657" priority="667" operator="equal">
      <formula>"Risco Alto"</formula>
    </cfRule>
    <cfRule type="cellIs" dxfId="656" priority="668" operator="equal">
      <formula>"Risco Extremo"</formula>
    </cfRule>
  </conditionalFormatting>
  <conditionalFormatting sqref="N12 N14:N15 N17 N19 N21 N25 N27 N30">
    <cfRule type="cellIs" dxfId="655" priority="657" operator="equal">
      <formula>""</formula>
    </cfRule>
    <cfRule type="cellIs" dxfId="654" priority="661" operator="equal">
      <formula>"Risco Baixo é tolerado. A ação de tratamento é Gerenciar o Risco."</formula>
    </cfRule>
    <cfRule type="cellIs" dxfId="653" priority="662" operator="equal">
      <formula>"Risco Médio é tolerado. A ação de tratamento é Gerenciar o Risco."</formula>
    </cfRule>
    <cfRule type="cellIs" dxfId="652" priority="663" operator="equal">
      <formula>"Risco Alto não é tolerado. Deverá ser criada ação de tratamento."</formula>
    </cfRule>
    <cfRule type="cellIs" dxfId="651" priority="664" operator="equal">
      <formula>"Risco Extremo não é tolerado. Deverá ser criada ação de tratamento."</formula>
    </cfRule>
  </conditionalFormatting>
  <conditionalFormatting sqref="I12 K12 K14:K15 I14:I15 I17 K17 K19 I19 I21 K21 K25 I25 I27 K27 K30 I30">
    <cfRule type="cellIs" dxfId="650" priority="660" operator="equal">
      <formula>""</formula>
    </cfRule>
  </conditionalFormatting>
  <conditionalFormatting sqref="M12 M14:M15 M17 M19 M21 M25 M27 M30">
    <cfRule type="cellIs" dxfId="649" priority="652" operator="equal">
      <formula>""</formula>
    </cfRule>
    <cfRule type="cellIs" dxfId="648" priority="653" operator="lessThan">
      <formula>10</formula>
    </cfRule>
    <cfRule type="cellIs" dxfId="647" priority="654" operator="lessThan">
      <formula>40</formula>
    </cfRule>
    <cfRule type="cellIs" dxfId="646" priority="655" operator="lessThan">
      <formula>80</formula>
    </cfRule>
    <cfRule type="cellIs" dxfId="645" priority="656" operator="lessThan">
      <formula>101</formula>
    </cfRule>
  </conditionalFormatting>
  <conditionalFormatting sqref="L14:L15 L17 L19 L21 L25 L27 L30">
    <cfRule type="cellIs" dxfId="644" priority="647" operator="equal">
      <formula>""</formula>
    </cfRule>
    <cfRule type="cellIs" dxfId="643" priority="648" operator="equal">
      <formula>"Risco Baixo"</formula>
    </cfRule>
    <cfRule type="cellIs" dxfId="642" priority="649" operator="equal">
      <formula>"Risco Médio"</formula>
    </cfRule>
    <cfRule type="cellIs" dxfId="641" priority="650" operator="equal">
      <formula>"Risco Alto"</formula>
    </cfRule>
    <cfRule type="cellIs" dxfId="640" priority="651" operator="equal">
      <formula>"Risco Extremo"</formula>
    </cfRule>
  </conditionalFormatting>
  <conditionalFormatting sqref="N12 N14:N15 N17 N19 N21 N25 N27 N30">
    <cfRule type="cellIs" dxfId="639" priority="642" operator="equal">
      <formula>""</formula>
    </cfRule>
    <cfRule type="cellIs" dxfId="638" priority="643" operator="equal">
      <formula>"Risco Baixo é tolerado. A ação de tratamento é Gerenciar o Risco."</formula>
    </cfRule>
    <cfRule type="cellIs" dxfId="637" priority="644" operator="equal">
      <formula>"Risco Médio é tolerado. A ação de tratamento é Gerenciar o Risco."</formula>
    </cfRule>
    <cfRule type="cellIs" dxfId="636" priority="645" operator="equal">
      <formula>"Risco Alto não é tolerado. Deverá ser criada ação de tratamento."</formula>
    </cfRule>
    <cfRule type="cellIs" dxfId="635" priority="646" operator="equal">
      <formula>"Risco Extremo não é tolerado. Deverá ser criada ação de tratamento."</formula>
    </cfRule>
  </conditionalFormatting>
  <conditionalFormatting sqref="I12 I14:I15 I17 I19 I21 I25 I27 I30">
    <cfRule type="cellIs" dxfId="634" priority="641" operator="equal">
      <formula>""</formula>
    </cfRule>
  </conditionalFormatting>
  <conditionalFormatting sqref="K12 K14:K15 K17 K19 K21 K25 K27 K30">
    <cfRule type="cellIs" dxfId="633" priority="640" operator="equal">
      <formula>""</formula>
    </cfRule>
  </conditionalFormatting>
  <conditionalFormatting sqref="N12 N14:N15 N17 N19 N21 N25 N27 N30">
    <cfRule type="cellIs" dxfId="632" priority="635" operator="equal">
      <formula>""</formula>
    </cfRule>
    <cfRule type="cellIs" dxfId="631" priority="636" operator="equal">
      <formula>"O risco baixo está dentro do apetite a riscos da UFPA, portanto, deve ser apenas monitorado."</formula>
    </cfRule>
    <cfRule type="cellIs" dxfId="630" priority="637" operator="equal">
      <formula>"O risco médio está dentro do apetite a riscos da UFPA, portanto, deve ser apenas monitorado."</formula>
    </cfRule>
    <cfRule type="cellIs" dxfId="629" priority="638" operator="equal">
      <formula>"O risco alto deverá ser priorizado para tratamento, pois está fora do limite de apetite tolerado."</formula>
    </cfRule>
    <cfRule type="cellIs" dxfId="628" priority="639" operator="equal">
      <formula>"O risco extremo deverá ser priorizado para tratamento, pois está fora do limite de apetite tolerado."</formula>
    </cfRule>
  </conditionalFormatting>
  <conditionalFormatting sqref="L12">
    <cfRule type="cellIs" dxfId="627" priority="631" operator="equal">
      <formula>"Risco Baixo"</formula>
    </cfRule>
    <cfRule type="cellIs" dxfId="626" priority="632" operator="equal">
      <formula>"Risco Médio"</formula>
    </cfRule>
    <cfRule type="cellIs" dxfId="625" priority="633" operator="equal">
      <formula>"Risco Alto"</formula>
    </cfRule>
    <cfRule type="cellIs" dxfId="624" priority="634" operator="equal">
      <formula>"Risco Extremo"</formula>
    </cfRule>
  </conditionalFormatting>
  <conditionalFormatting sqref="L12">
    <cfRule type="cellIs" dxfId="623" priority="626" operator="equal">
      <formula>""</formula>
    </cfRule>
    <cfRule type="cellIs" dxfId="622" priority="627" operator="equal">
      <formula>"Risco Baixo"</formula>
    </cfRule>
    <cfRule type="cellIs" dxfId="621" priority="628" operator="equal">
      <formula>"Risco Médio"</formula>
    </cfRule>
    <cfRule type="cellIs" dxfId="620" priority="629" operator="equal">
      <formula>"Risco Alto"</formula>
    </cfRule>
    <cfRule type="cellIs" dxfId="619" priority="630" operator="equal">
      <formula>"Risco Extremo"</formula>
    </cfRule>
  </conditionalFormatting>
  <conditionalFormatting sqref="L12">
    <cfRule type="cellIs" dxfId="618" priority="621" operator="equal">
      <formula>""</formula>
    </cfRule>
    <cfRule type="cellIs" dxfId="617" priority="622" operator="equal">
      <formula>"Risco Baixo"</formula>
    </cfRule>
    <cfRule type="cellIs" dxfId="616" priority="623" operator="equal">
      <formula>"Risco Médio"</formula>
    </cfRule>
    <cfRule type="cellIs" dxfId="615" priority="624" operator="equal">
      <formula>"Risco Alto"</formula>
    </cfRule>
    <cfRule type="cellIs" dxfId="614" priority="625" operator="equal">
      <formula>"Risco Extremo"</formula>
    </cfRule>
  </conditionalFormatting>
  <conditionalFormatting sqref="I10 K10">
    <cfRule type="cellIs" dxfId="613" priority="613" operator="equal">
      <formula>1</formula>
    </cfRule>
    <cfRule type="cellIs" dxfId="612" priority="617" operator="equal">
      <formula>2</formula>
    </cfRule>
    <cfRule type="cellIs" dxfId="611" priority="618" operator="equal">
      <formula>5</formula>
    </cfRule>
    <cfRule type="cellIs" dxfId="610" priority="619" operator="equal">
      <formula>8</formula>
    </cfRule>
    <cfRule type="cellIs" dxfId="609" priority="620" operator="equal">
      <formula>10</formula>
    </cfRule>
  </conditionalFormatting>
  <conditionalFormatting sqref="M10">
    <cfRule type="cellIs" dxfId="608" priority="604" operator="lessThan">
      <formula>10</formula>
    </cfRule>
    <cfRule type="cellIs" dxfId="607" priority="605" operator="lessThan">
      <formula>40</formula>
    </cfRule>
    <cfRule type="cellIs" dxfId="606" priority="606" operator="lessThan">
      <formula>80</formula>
    </cfRule>
    <cfRule type="cellIs" dxfId="605" priority="607" operator="lessThan">
      <formula>101</formula>
    </cfRule>
  </conditionalFormatting>
  <conditionalFormatting sqref="L10">
    <cfRule type="cellIs" dxfId="604" priority="600" operator="equal">
      <formula>"Risco Baixo"</formula>
    </cfRule>
    <cfRule type="cellIs" dxfId="603" priority="601" operator="equal">
      <formula>"Risco Médio"</formula>
    </cfRule>
    <cfRule type="cellIs" dxfId="602" priority="602" operator="equal">
      <formula>"Risco Alto"</formula>
    </cfRule>
    <cfRule type="cellIs" dxfId="601" priority="603" operator="equal">
      <formula>"Risco Extremo"</formula>
    </cfRule>
  </conditionalFormatting>
  <conditionalFormatting sqref="N10">
    <cfRule type="cellIs" dxfId="600" priority="596" operator="equal">
      <formula>"Risco Baixo é tolerado. A ação de tratamento é Gerenciar o Risco."</formula>
    </cfRule>
    <cfRule type="cellIs" dxfId="599" priority="597" operator="equal">
      <formula>"Risco Médio é tolerado. A ação de tratamento é Gerenciar o Risco."</formula>
    </cfRule>
    <cfRule type="cellIs" dxfId="598" priority="598" operator="equal">
      <formula>"Risco Alto não é tolerado. Deverá ser criada ação de tratamento."</formula>
    </cfRule>
    <cfRule type="cellIs" dxfId="597" priority="599" operator="equal">
      <formula>"Risco Extremo não é tolerado. Deverá ser criada ação de tratamento."</formula>
    </cfRule>
  </conditionalFormatting>
  <conditionalFormatting sqref="M10">
    <cfRule type="cellIs" dxfId="596" priority="581" operator="equal">
      <formula>""</formula>
    </cfRule>
    <cfRule type="cellIs" dxfId="595" priority="592" operator="lessThan">
      <formula>10</formula>
    </cfRule>
    <cfRule type="cellIs" dxfId="594" priority="593" operator="lessThan">
      <formula>40</formula>
    </cfRule>
    <cfRule type="cellIs" dxfId="593" priority="594" operator="lessThan">
      <formula>80</formula>
    </cfRule>
    <cfRule type="cellIs" dxfId="592" priority="595" operator="lessThan">
      <formula>101</formula>
    </cfRule>
  </conditionalFormatting>
  <conditionalFormatting sqref="L10">
    <cfRule type="cellIs" dxfId="591" priority="582" operator="equal">
      <formula>""</formula>
    </cfRule>
    <cfRule type="cellIs" dxfId="590" priority="588" operator="equal">
      <formula>"Risco Baixo"</formula>
    </cfRule>
    <cfRule type="cellIs" dxfId="589" priority="589" operator="equal">
      <formula>"Risco Médio"</formula>
    </cfRule>
    <cfRule type="cellIs" dxfId="588" priority="590" operator="equal">
      <formula>"Risco Alto"</formula>
    </cfRule>
    <cfRule type="cellIs" dxfId="587" priority="591" operator="equal">
      <formula>"Risco Extremo"</formula>
    </cfRule>
  </conditionalFormatting>
  <conditionalFormatting sqref="N10">
    <cfRule type="cellIs" dxfId="586" priority="580" operator="equal">
      <formula>""</formula>
    </cfRule>
    <cfRule type="cellIs" dxfId="585" priority="584" operator="equal">
      <formula>"Risco Baixo é tolerado. A ação de tratamento é Gerenciar o Risco."</formula>
    </cfRule>
    <cfRule type="cellIs" dxfId="584" priority="585" operator="equal">
      <formula>"Risco Médio é tolerado. A ação de tratamento é Gerenciar o Risco."</formula>
    </cfRule>
    <cfRule type="cellIs" dxfId="583" priority="586" operator="equal">
      <formula>"Risco Alto não é tolerado. Deverá ser criada ação de tratamento."</formula>
    </cfRule>
    <cfRule type="cellIs" dxfId="582" priority="587" operator="equal">
      <formula>"Risco Extremo não é tolerado. Deverá ser criada ação de tratamento."</formula>
    </cfRule>
  </conditionalFormatting>
  <conditionalFormatting sqref="K10 I10">
    <cfRule type="cellIs" dxfId="581" priority="583" operator="equal">
      <formula>""</formula>
    </cfRule>
  </conditionalFormatting>
  <conditionalFormatting sqref="M10">
    <cfRule type="cellIs" dxfId="580" priority="575" operator="equal">
      <formula>""</formula>
    </cfRule>
    <cfRule type="cellIs" dxfId="579" priority="576" operator="lessThan">
      <formula>10</formula>
    </cfRule>
    <cfRule type="cellIs" dxfId="578" priority="577" operator="lessThan">
      <formula>40</formula>
    </cfRule>
    <cfRule type="cellIs" dxfId="577" priority="578" operator="lessThan">
      <formula>80</formula>
    </cfRule>
    <cfRule type="cellIs" dxfId="576" priority="579" operator="lessThan">
      <formula>101</formula>
    </cfRule>
  </conditionalFormatting>
  <conditionalFormatting sqref="L10">
    <cfRule type="cellIs" dxfId="575" priority="570" operator="equal">
      <formula>""</formula>
    </cfRule>
    <cfRule type="cellIs" dxfId="574" priority="571" operator="equal">
      <formula>"Risco Baixo"</formula>
    </cfRule>
    <cfRule type="cellIs" dxfId="573" priority="572" operator="equal">
      <formula>"Risco Médio"</formula>
    </cfRule>
    <cfRule type="cellIs" dxfId="572" priority="573" operator="equal">
      <formula>"Risco Alto"</formula>
    </cfRule>
    <cfRule type="cellIs" dxfId="571" priority="574" operator="equal">
      <formula>"Risco Extremo"</formula>
    </cfRule>
  </conditionalFormatting>
  <conditionalFormatting sqref="N10">
    <cfRule type="cellIs" dxfId="570" priority="565" operator="equal">
      <formula>""</formula>
    </cfRule>
    <cfRule type="cellIs" dxfId="569" priority="566" operator="equal">
      <formula>"Risco Baixo é tolerado. A ação de tratamento é Gerenciar o Risco."</formula>
    </cfRule>
    <cfRule type="cellIs" dxfId="568" priority="567" operator="equal">
      <formula>"Risco Médio é tolerado. A ação de tratamento é Gerenciar o Risco."</formula>
    </cfRule>
    <cfRule type="cellIs" dxfId="567" priority="568" operator="equal">
      <formula>"Risco Alto não é tolerado. Deverá ser criada ação de tratamento."</formula>
    </cfRule>
    <cfRule type="cellIs" dxfId="566" priority="569" operator="equal">
      <formula>"Risco Extremo não é tolerado. Deverá ser criada ação de tratamento."</formula>
    </cfRule>
  </conditionalFormatting>
  <conditionalFormatting sqref="I10">
    <cfRule type="cellIs" dxfId="565" priority="564" operator="equal">
      <formula>""</formula>
    </cfRule>
  </conditionalFormatting>
  <conditionalFormatting sqref="K10">
    <cfRule type="cellIs" dxfId="564" priority="563" operator="equal">
      <formula>""</formula>
    </cfRule>
  </conditionalFormatting>
  <conditionalFormatting sqref="N10">
    <cfRule type="cellIs" dxfId="563" priority="558" operator="equal">
      <formula>""</formula>
    </cfRule>
    <cfRule type="cellIs" dxfId="562" priority="559" operator="equal">
      <formula>"O risco baixo está dentro do apetite a riscos da UFPA, portanto, deve ser apenas monitorado."</formula>
    </cfRule>
    <cfRule type="cellIs" dxfId="561" priority="560" operator="equal">
      <formula>"O risco médio está dentro do apetite a riscos da UFPA, portanto, deve ser apenas monitorado."</formula>
    </cfRule>
    <cfRule type="cellIs" dxfId="560" priority="561" operator="equal">
      <formula>"O risco alto deverá ser priorizado para tratamento, pois está fora do limite de apetite tolerado."</formula>
    </cfRule>
    <cfRule type="cellIs" dxfId="559" priority="562" operator="equal">
      <formula>"O risco extremo deverá ser priorizado para tratamento, pois está fora do limite de apetite tolerado."</formula>
    </cfRule>
  </conditionalFormatting>
  <conditionalFormatting sqref="H10:H12 H14:H15 H17 H19 H21 H25 H27 H30">
    <cfRule type="cellIs" dxfId="558" priority="548" stopIfTrue="1" operator="equal">
      <formula>10</formula>
    </cfRule>
    <cfRule type="cellIs" dxfId="557" priority="549" stopIfTrue="1" operator="equal">
      <formula>1</formula>
    </cfRule>
    <cfRule type="cellIs" dxfId="556" priority="550" stopIfTrue="1" operator="equal">
      <formula>2</formula>
    </cfRule>
    <cfRule type="cellIs" dxfId="555" priority="551" stopIfTrue="1" operator="equal">
      <formula>5</formula>
    </cfRule>
    <cfRule type="cellIs" dxfId="554" priority="552" stopIfTrue="1" operator="equal">
      <formula>8</formula>
    </cfRule>
  </conditionalFormatting>
  <conditionalFormatting sqref="J10:J12 J14:J15 J17 J19 J21 J25 J27 J30">
    <cfRule type="cellIs" dxfId="553" priority="543" stopIfTrue="1" operator="equal">
      <formula>1</formula>
    </cfRule>
  </conditionalFormatting>
  <conditionalFormatting sqref="O10:S12 O14:S15 O17:S17 O19:S19 O21:S21 O25:S25 O27:S27 O30:S30">
    <cfRule type="cellIs" dxfId="552" priority="539" stopIfTrue="1" operator="equal">
      <formula>"RB"</formula>
    </cfRule>
  </conditionalFormatting>
  <conditionalFormatting sqref="I13 K13">
    <cfRule type="cellIs" dxfId="551" priority="527" operator="equal">
      <formula>1</formula>
    </cfRule>
    <cfRule type="cellIs" dxfId="550" priority="528" operator="equal">
      <formula>2</formula>
    </cfRule>
    <cfRule type="cellIs" dxfId="549" priority="529" operator="equal">
      <formula>5</formula>
    </cfRule>
    <cfRule type="cellIs" dxfId="548" priority="530" operator="equal">
      <formula>8</formula>
    </cfRule>
    <cfRule type="cellIs" dxfId="547" priority="531" operator="equal">
      <formula>10</formula>
    </cfRule>
  </conditionalFormatting>
  <conditionalFormatting sqref="M13">
    <cfRule type="cellIs" dxfId="546" priority="523" operator="lessThan">
      <formula>10</formula>
    </cfRule>
    <cfRule type="cellIs" dxfId="545" priority="524" operator="lessThan">
      <formula>40</formula>
    </cfRule>
    <cfRule type="cellIs" dxfId="544" priority="525" operator="lessThan">
      <formula>80</formula>
    </cfRule>
    <cfRule type="cellIs" dxfId="543" priority="526" operator="lessThan">
      <formula>101</formula>
    </cfRule>
  </conditionalFormatting>
  <conditionalFormatting sqref="N13">
    <cfRule type="cellIs" dxfId="542" priority="519" operator="equal">
      <formula>"Risco Baixo é tolerado. A ação de tratamento é Gerenciar o Risco."</formula>
    </cfRule>
    <cfRule type="cellIs" dxfId="541" priority="520" operator="equal">
      <formula>"Risco Médio é tolerado. A ação de tratamento é Gerenciar o Risco."</formula>
    </cfRule>
    <cfRule type="cellIs" dxfId="540" priority="521" operator="equal">
      <formula>"Risco Alto não é tolerado. Deverá ser criada ação de tratamento."</formula>
    </cfRule>
    <cfRule type="cellIs" dxfId="539" priority="522" operator="equal">
      <formula>"Risco Extremo não é tolerado. Deverá ser criada ação de tratamento."</formula>
    </cfRule>
  </conditionalFormatting>
  <conditionalFormatting sqref="M13">
    <cfRule type="cellIs" dxfId="538" priority="509" operator="equal">
      <formula>""</formula>
    </cfRule>
    <cfRule type="cellIs" dxfId="537" priority="515" operator="lessThan">
      <formula>10</formula>
    </cfRule>
    <cfRule type="cellIs" dxfId="536" priority="516" operator="lessThan">
      <formula>40</formula>
    </cfRule>
    <cfRule type="cellIs" dxfId="535" priority="517" operator="lessThan">
      <formula>80</formula>
    </cfRule>
    <cfRule type="cellIs" dxfId="534" priority="518" operator="lessThan">
      <formula>101</formula>
    </cfRule>
  </conditionalFormatting>
  <conditionalFormatting sqref="N13">
    <cfRule type="cellIs" dxfId="533" priority="508" operator="equal">
      <formula>""</formula>
    </cfRule>
    <cfRule type="cellIs" dxfId="532" priority="511" operator="equal">
      <formula>"Risco Baixo é tolerado. A ação de tratamento é Gerenciar o Risco."</formula>
    </cfRule>
    <cfRule type="cellIs" dxfId="531" priority="512" operator="equal">
      <formula>"Risco Médio é tolerado. A ação de tratamento é Gerenciar o Risco."</formula>
    </cfRule>
    <cfRule type="cellIs" dxfId="530" priority="513" operator="equal">
      <formula>"Risco Alto não é tolerado. Deverá ser criada ação de tratamento."</formula>
    </cfRule>
    <cfRule type="cellIs" dxfId="529" priority="514" operator="equal">
      <formula>"Risco Extremo não é tolerado. Deverá ser criada ação de tratamento."</formula>
    </cfRule>
  </conditionalFormatting>
  <conditionalFormatting sqref="I13 K13">
    <cfRule type="cellIs" dxfId="528" priority="510" operator="equal">
      <formula>""</formula>
    </cfRule>
  </conditionalFormatting>
  <conditionalFormatting sqref="M13">
    <cfRule type="cellIs" dxfId="527" priority="503" operator="equal">
      <formula>""</formula>
    </cfRule>
    <cfRule type="cellIs" dxfId="526" priority="504" operator="lessThan">
      <formula>10</formula>
    </cfRule>
    <cfRule type="cellIs" dxfId="525" priority="505" operator="lessThan">
      <formula>40</formula>
    </cfRule>
    <cfRule type="cellIs" dxfId="524" priority="506" operator="lessThan">
      <formula>80</formula>
    </cfRule>
    <cfRule type="cellIs" dxfId="523" priority="507" operator="lessThan">
      <formula>101</formula>
    </cfRule>
  </conditionalFormatting>
  <conditionalFormatting sqref="N13">
    <cfRule type="cellIs" dxfId="522" priority="498" operator="equal">
      <formula>""</formula>
    </cfRule>
    <cfRule type="cellIs" dxfId="521" priority="499" operator="equal">
      <formula>"Risco Baixo é tolerado. A ação de tratamento é Gerenciar o Risco."</formula>
    </cfRule>
    <cfRule type="cellIs" dxfId="520" priority="500" operator="equal">
      <formula>"Risco Médio é tolerado. A ação de tratamento é Gerenciar o Risco."</formula>
    </cfRule>
    <cfRule type="cellIs" dxfId="519" priority="501" operator="equal">
      <formula>"Risco Alto não é tolerado. Deverá ser criada ação de tratamento."</formula>
    </cfRule>
    <cfRule type="cellIs" dxfId="518" priority="502" operator="equal">
      <formula>"Risco Extremo não é tolerado. Deverá ser criada ação de tratamento."</formula>
    </cfRule>
  </conditionalFormatting>
  <conditionalFormatting sqref="I13">
    <cfRule type="cellIs" dxfId="517" priority="497" operator="equal">
      <formula>""</formula>
    </cfRule>
  </conditionalFormatting>
  <conditionalFormatting sqref="K13">
    <cfRule type="cellIs" dxfId="516" priority="496" operator="equal">
      <formula>""</formula>
    </cfRule>
  </conditionalFormatting>
  <conditionalFormatting sqref="N13">
    <cfRule type="cellIs" dxfId="515" priority="491" operator="equal">
      <formula>""</formula>
    </cfRule>
    <cfRule type="cellIs" dxfId="514" priority="492" operator="equal">
      <formula>"O risco baixo está dentro do apetite a riscos da UFPA, portanto, deve ser apenas monitorado."</formula>
    </cfRule>
    <cfRule type="cellIs" dxfId="513" priority="493" operator="equal">
      <formula>"O risco médio está dentro do apetite a riscos da UFPA, portanto, deve ser apenas monitorado."</formula>
    </cfRule>
    <cfRule type="cellIs" dxfId="512" priority="494" operator="equal">
      <formula>"O risco alto deverá ser priorizado para tratamento, pois está fora do limite de apetite tolerado."</formula>
    </cfRule>
    <cfRule type="cellIs" dxfId="511" priority="495" operator="equal">
      <formula>"O risco extremo deverá ser priorizado para tratamento, pois está fora do limite de apetite tolerado."</formula>
    </cfRule>
  </conditionalFormatting>
  <conditionalFormatting sqref="L13">
    <cfRule type="cellIs" dxfId="510" priority="487" operator="equal">
      <formula>"Risco Baixo"</formula>
    </cfRule>
    <cfRule type="cellIs" dxfId="509" priority="488" operator="equal">
      <formula>"Risco Médio"</formula>
    </cfRule>
    <cfRule type="cellIs" dxfId="508" priority="489" operator="equal">
      <formula>"Risco Alto"</formula>
    </cfRule>
    <cfRule type="cellIs" dxfId="507" priority="490" operator="equal">
      <formula>"Risco Extremo"</formula>
    </cfRule>
  </conditionalFormatting>
  <conditionalFormatting sqref="L13">
    <cfRule type="cellIs" dxfId="506" priority="482" operator="equal">
      <formula>""</formula>
    </cfRule>
    <cfRule type="cellIs" dxfId="505" priority="483" operator="equal">
      <formula>"Risco Baixo"</formula>
    </cfRule>
    <cfRule type="cellIs" dxfId="504" priority="484" operator="equal">
      <formula>"Risco Médio"</formula>
    </cfRule>
    <cfRule type="cellIs" dxfId="503" priority="485" operator="equal">
      <formula>"Risco Alto"</formula>
    </cfRule>
    <cfRule type="cellIs" dxfId="502" priority="486" operator="equal">
      <formula>"Risco Extremo"</formula>
    </cfRule>
  </conditionalFormatting>
  <conditionalFormatting sqref="L13">
    <cfRule type="cellIs" dxfId="501" priority="477" operator="equal">
      <formula>""</formula>
    </cfRule>
    <cfRule type="cellIs" dxfId="500" priority="478" operator="equal">
      <formula>"Risco Baixo"</formula>
    </cfRule>
    <cfRule type="cellIs" dxfId="499" priority="479" operator="equal">
      <formula>"Risco Médio"</formula>
    </cfRule>
    <cfRule type="cellIs" dxfId="498" priority="480" operator="equal">
      <formula>"Risco Alto"</formula>
    </cfRule>
    <cfRule type="cellIs" dxfId="497" priority="481" operator="equal">
      <formula>"Risco Extremo"</formula>
    </cfRule>
  </conditionalFormatting>
  <conditionalFormatting sqref="H13">
    <cfRule type="cellIs" dxfId="496" priority="472" stopIfTrue="1" operator="equal">
      <formula>10</formula>
    </cfRule>
    <cfRule type="cellIs" dxfId="495" priority="473" stopIfTrue="1" operator="equal">
      <formula>1</formula>
    </cfRule>
    <cfRule type="cellIs" dxfId="494" priority="474" stopIfTrue="1" operator="equal">
      <formula>2</formula>
    </cfRule>
    <cfRule type="cellIs" dxfId="493" priority="475" stopIfTrue="1" operator="equal">
      <formula>5</formula>
    </cfRule>
    <cfRule type="cellIs" dxfId="492" priority="476" stopIfTrue="1" operator="equal">
      <formula>8</formula>
    </cfRule>
  </conditionalFormatting>
  <conditionalFormatting sqref="J13">
    <cfRule type="cellIs" dxfId="491" priority="471" stopIfTrue="1" operator="equal">
      <formula>1</formula>
    </cfRule>
    <cfRule type="cellIs" dxfId="490" priority="2195" stopIfTrue="1" operator="equal">
      <formula>2</formula>
    </cfRule>
    <cfRule type="cellIs" dxfId="489" priority="2195" stopIfTrue="1" operator="equal">
      <formula>5</formula>
    </cfRule>
    <cfRule type="cellIs" dxfId="488" priority="2195" stopIfTrue="1" operator="equal">
      <formula>8</formula>
    </cfRule>
    <cfRule type="cellIs" dxfId="487" priority="2195" stopIfTrue="1" operator="equal">
      <formula>10</formula>
    </cfRule>
  </conditionalFormatting>
  <conditionalFormatting sqref="O13:S13">
    <cfRule type="cellIs" dxfId="486" priority="470" stopIfTrue="1" operator="equal">
      <formula>"RM"</formula>
    </cfRule>
    <cfRule type="cellIs" dxfId="485" priority="470" stopIfTrue="1" operator="equal">
      <formula>"RB"</formula>
    </cfRule>
    <cfRule type="cellIs" dxfId="484" priority="2196" stopIfTrue="1" operator="equal">
      <formula>"RA"</formula>
    </cfRule>
    <cfRule type="cellIs" dxfId="483" priority="2196" stopIfTrue="1" operator="equal">
      <formula>"RE"</formula>
    </cfRule>
  </conditionalFormatting>
  <conditionalFormatting sqref="K16 I16">
    <cfRule type="cellIs" dxfId="482" priority="458" operator="equal">
      <formula>1</formula>
    </cfRule>
    <cfRule type="cellIs" dxfId="481" priority="459" operator="equal">
      <formula>2</formula>
    </cfRule>
    <cfRule type="cellIs" dxfId="480" priority="460" operator="equal">
      <formula>5</formula>
    </cfRule>
    <cfRule type="cellIs" dxfId="479" priority="461" operator="equal">
      <formula>8</formula>
    </cfRule>
    <cfRule type="cellIs" dxfId="478" priority="462" operator="equal">
      <formula>10</formula>
    </cfRule>
  </conditionalFormatting>
  <conditionalFormatting sqref="M16">
    <cfRule type="cellIs" dxfId="477" priority="454" operator="lessThan">
      <formula>10</formula>
    </cfRule>
    <cfRule type="cellIs" dxfId="476" priority="455" operator="lessThan">
      <formula>40</formula>
    </cfRule>
    <cfRule type="cellIs" dxfId="475" priority="456" operator="lessThan">
      <formula>80</formula>
    </cfRule>
    <cfRule type="cellIs" dxfId="474" priority="457" operator="lessThan">
      <formula>101</formula>
    </cfRule>
  </conditionalFormatting>
  <conditionalFormatting sqref="L16">
    <cfRule type="cellIs" dxfId="473" priority="450" operator="equal">
      <formula>"Risco Baixo"</formula>
    </cfRule>
    <cfRule type="cellIs" dxfId="472" priority="451" operator="equal">
      <formula>"Risco Médio"</formula>
    </cfRule>
    <cfRule type="cellIs" dxfId="471" priority="452" operator="equal">
      <formula>"Risco Alto"</formula>
    </cfRule>
    <cfRule type="cellIs" dxfId="470" priority="453" operator="equal">
      <formula>"Risco Extremo"</formula>
    </cfRule>
  </conditionalFormatting>
  <conditionalFormatting sqref="N16">
    <cfRule type="cellIs" dxfId="469" priority="446" operator="equal">
      <formula>"Risco Baixo é tolerado. A ação de tratamento é Gerenciar o Risco."</formula>
    </cfRule>
    <cfRule type="cellIs" dxfId="468" priority="447" operator="equal">
      <formula>"Risco Médio é tolerado. A ação de tratamento é Gerenciar o Risco."</formula>
    </cfRule>
    <cfRule type="cellIs" dxfId="467" priority="448" operator="equal">
      <formula>"Risco Alto não é tolerado. Deverá ser criada ação de tratamento."</formula>
    </cfRule>
    <cfRule type="cellIs" dxfId="466" priority="449" operator="equal">
      <formula>"Risco Extremo não é tolerado. Deverá ser criada ação de tratamento."</formula>
    </cfRule>
  </conditionalFormatting>
  <conditionalFormatting sqref="M16">
    <cfRule type="cellIs" dxfId="465" priority="431" operator="equal">
      <formula>""</formula>
    </cfRule>
    <cfRule type="cellIs" dxfId="464" priority="442" operator="lessThan">
      <formula>10</formula>
    </cfRule>
    <cfRule type="cellIs" dxfId="463" priority="443" operator="lessThan">
      <formula>40</formula>
    </cfRule>
    <cfRule type="cellIs" dxfId="462" priority="444" operator="lessThan">
      <formula>80</formula>
    </cfRule>
    <cfRule type="cellIs" dxfId="461" priority="445" operator="lessThan">
      <formula>101</formula>
    </cfRule>
  </conditionalFormatting>
  <conditionalFormatting sqref="L16">
    <cfRule type="cellIs" dxfId="460" priority="432" operator="equal">
      <formula>""</formula>
    </cfRule>
    <cfRule type="cellIs" dxfId="459" priority="438" operator="equal">
      <formula>"Risco Baixo"</formula>
    </cfRule>
    <cfRule type="cellIs" dxfId="458" priority="439" operator="equal">
      <formula>"Risco Médio"</formula>
    </cfRule>
    <cfRule type="cellIs" dxfId="457" priority="440" operator="equal">
      <formula>"Risco Alto"</formula>
    </cfRule>
    <cfRule type="cellIs" dxfId="456" priority="441" operator="equal">
      <formula>"Risco Extremo"</formula>
    </cfRule>
  </conditionalFormatting>
  <conditionalFormatting sqref="N16">
    <cfRule type="cellIs" dxfId="455" priority="430" operator="equal">
      <formula>""</formula>
    </cfRule>
    <cfRule type="cellIs" dxfId="454" priority="434" operator="equal">
      <formula>"Risco Baixo é tolerado. A ação de tratamento é Gerenciar o Risco."</formula>
    </cfRule>
    <cfRule type="cellIs" dxfId="453" priority="435" operator="equal">
      <formula>"Risco Médio é tolerado. A ação de tratamento é Gerenciar o Risco."</formula>
    </cfRule>
    <cfRule type="cellIs" dxfId="452" priority="436" operator="equal">
      <formula>"Risco Alto não é tolerado. Deverá ser criada ação de tratamento."</formula>
    </cfRule>
    <cfRule type="cellIs" dxfId="451" priority="437" operator="equal">
      <formula>"Risco Extremo não é tolerado. Deverá ser criada ação de tratamento."</formula>
    </cfRule>
  </conditionalFormatting>
  <conditionalFormatting sqref="K16 I16">
    <cfRule type="cellIs" dxfId="450" priority="433" operator="equal">
      <formula>""</formula>
    </cfRule>
  </conditionalFormatting>
  <conditionalFormatting sqref="M16">
    <cfRule type="cellIs" dxfId="449" priority="425" operator="equal">
      <formula>""</formula>
    </cfRule>
    <cfRule type="cellIs" dxfId="448" priority="426" operator="lessThan">
      <formula>10</formula>
    </cfRule>
    <cfRule type="cellIs" dxfId="447" priority="427" operator="lessThan">
      <formula>40</formula>
    </cfRule>
    <cfRule type="cellIs" dxfId="446" priority="428" operator="lessThan">
      <formula>80</formula>
    </cfRule>
    <cfRule type="cellIs" dxfId="445" priority="429" operator="lessThan">
      <formula>101</formula>
    </cfRule>
  </conditionalFormatting>
  <conditionalFormatting sqref="L16">
    <cfRule type="cellIs" dxfId="444" priority="420" operator="equal">
      <formula>""</formula>
    </cfRule>
    <cfRule type="cellIs" dxfId="443" priority="421" operator="equal">
      <formula>"Risco Baixo"</formula>
    </cfRule>
    <cfRule type="cellIs" dxfId="442" priority="422" operator="equal">
      <formula>"Risco Médio"</formula>
    </cfRule>
    <cfRule type="cellIs" dxfId="441" priority="423" operator="equal">
      <formula>"Risco Alto"</formula>
    </cfRule>
    <cfRule type="cellIs" dxfId="440" priority="424" operator="equal">
      <formula>"Risco Extremo"</formula>
    </cfRule>
  </conditionalFormatting>
  <conditionalFormatting sqref="N16">
    <cfRule type="cellIs" dxfId="439" priority="415" operator="equal">
      <formula>""</formula>
    </cfRule>
    <cfRule type="cellIs" dxfId="438" priority="416" operator="equal">
      <formula>"Risco Baixo é tolerado. A ação de tratamento é Gerenciar o Risco."</formula>
    </cfRule>
    <cfRule type="cellIs" dxfId="437" priority="417" operator="equal">
      <formula>"Risco Médio é tolerado. A ação de tratamento é Gerenciar o Risco."</formula>
    </cfRule>
    <cfRule type="cellIs" dxfId="436" priority="418" operator="equal">
      <formula>"Risco Alto não é tolerado. Deverá ser criada ação de tratamento."</formula>
    </cfRule>
    <cfRule type="cellIs" dxfId="435" priority="419" operator="equal">
      <formula>"Risco Extremo não é tolerado. Deverá ser criada ação de tratamento."</formula>
    </cfRule>
  </conditionalFormatting>
  <conditionalFormatting sqref="I16">
    <cfRule type="cellIs" dxfId="434" priority="414" operator="equal">
      <formula>""</formula>
    </cfRule>
  </conditionalFormatting>
  <conditionalFormatting sqref="K16">
    <cfRule type="cellIs" dxfId="433" priority="413" operator="equal">
      <formula>""</formula>
    </cfRule>
  </conditionalFormatting>
  <conditionalFormatting sqref="N16">
    <cfRule type="cellIs" dxfId="432" priority="408" operator="equal">
      <formula>""</formula>
    </cfRule>
    <cfRule type="cellIs" dxfId="431" priority="409" operator="equal">
      <formula>"O risco baixo está dentro do apetite a riscos da UFPA, portanto, deve ser apenas monitorado."</formula>
    </cfRule>
    <cfRule type="cellIs" dxfId="430" priority="410" operator="equal">
      <formula>"O risco médio está dentro do apetite a riscos da UFPA, portanto, deve ser apenas monitorado."</formula>
    </cfRule>
    <cfRule type="cellIs" dxfId="429" priority="411" operator="equal">
      <formula>"O risco alto deverá ser priorizado para tratamento, pois está fora do limite de apetite tolerado."</formula>
    </cfRule>
    <cfRule type="cellIs" dxfId="428" priority="412" operator="equal">
      <formula>"O risco extremo deverá ser priorizado para tratamento, pois está fora do limite de apetite tolerado."</formula>
    </cfRule>
  </conditionalFormatting>
  <conditionalFormatting sqref="H16">
    <cfRule type="cellIs" dxfId="427" priority="403" stopIfTrue="1" operator="equal">
      <formula>10</formula>
    </cfRule>
    <cfRule type="cellIs" dxfId="426" priority="404" stopIfTrue="1" operator="equal">
      <formula>1</formula>
    </cfRule>
    <cfRule type="cellIs" dxfId="425" priority="405" stopIfTrue="1" operator="equal">
      <formula>2</formula>
    </cfRule>
    <cfRule type="cellIs" dxfId="424" priority="406" stopIfTrue="1" operator="equal">
      <formula>5</formula>
    </cfRule>
    <cfRule type="cellIs" dxfId="423" priority="407" stopIfTrue="1" operator="equal">
      <formula>8</formula>
    </cfRule>
  </conditionalFormatting>
  <conditionalFormatting sqref="J16">
    <cfRule type="cellIs" dxfId="422" priority="402" stopIfTrue="1" operator="equal">
      <formula>1</formula>
    </cfRule>
    <cfRule type="cellIs" dxfId="421" priority="2197" stopIfTrue="1" operator="equal">
      <formula>2</formula>
    </cfRule>
    <cfRule type="cellIs" dxfId="420" priority="2197" stopIfTrue="1" operator="equal">
      <formula>5</formula>
    </cfRule>
    <cfRule type="cellIs" dxfId="419" priority="2197" stopIfTrue="1" operator="equal">
      <formula>8</formula>
    </cfRule>
    <cfRule type="cellIs" dxfId="418" priority="2197" stopIfTrue="1" operator="equal">
      <formula>10</formula>
    </cfRule>
  </conditionalFormatting>
  <conditionalFormatting sqref="O16:S16">
    <cfRule type="cellIs" dxfId="417" priority="401" stopIfTrue="1" operator="equal">
      <formula>"RM"</formula>
    </cfRule>
    <cfRule type="cellIs" dxfId="416" priority="401" stopIfTrue="1" operator="equal">
      <formula>"RB"</formula>
    </cfRule>
    <cfRule type="cellIs" dxfId="415" priority="2198" stopIfTrue="1" operator="equal">
      <formula>"RA"</formula>
    </cfRule>
    <cfRule type="cellIs" dxfId="414" priority="2198" stopIfTrue="1" operator="equal">
      <formula>"RE"</formula>
    </cfRule>
  </conditionalFormatting>
  <conditionalFormatting sqref="I18 K18">
    <cfRule type="cellIs" dxfId="413" priority="389" operator="equal">
      <formula>1</formula>
    </cfRule>
    <cfRule type="cellIs" dxfId="412" priority="390" operator="equal">
      <formula>2</formula>
    </cfRule>
    <cfRule type="cellIs" dxfId="411" priority="391" operator="equal">
      <formula>5</formula>
    </cfRule>
    <cfRule type="cellIs" dxfId="410" priority="392" operator="equal">
      <formula>8</formula>
    </cfRule>
    <cfRule type="cellIs" dxfId="409" priority="393" operator="equal">
      <formula>10</formula>
    </cfRule>
  </conditionalFormatting>
  <conditionalFormatting sqref="M18">
    <cfRule type="cellIs" dxfId="408" priority="385" operator="lessThan">
      <formula>10</formula>
    </cfRule>
    <cfRule type="cellIs" dxfId="407" priority="386" operator="lessThan">
      <formula>40</formula>
    </cfRule>
    <cfRule type="cellIs" dxfId="406" priority="387" operator="lessThan">
      <formula>80</formula>
    </cfRule>
    <cfRule type="cellIs" dxfId="405" priority="388" operator="lessThan">
      <formula>101</formula>
    </cfRule>
  </conditionalFormatting>
  <conditionalFormatting sqref="L18">
    <cfRule type="cellIs" dxfId="404" priority="381" operator="equal">
      <formula>"Risco Baixo"</formula>
    </cfRule>
    <cfRule type="cellIs" dxfId="403" priority="382" operator="equal">
      <formula>"Risco Médio"</formula>
    </cfRule>
    <cfRule type="cellIs" dxfId="402" priority="383" operator="equal">
      <formula>"Risco Alto"</formula>
    </cfRule>
    <cfRule type="cellIs" dxfId="401" priority="384" operator="equal">
      <formula>"Risco Extremo"</formula>
    </cfRule>
  </conditionalFormatting>
  <conditionalFormatting sqref="N18">
    <cfRule type="cellIs" dxfId="400" priority="377" operator="equal">
      <formula>"Risco Baixo é tolerado. A ação de tratamento é Gerenciar o Risco."</formula>
    </cfRule>
    <cfRule type="cellIs" dxfId="399" priority="378" operator="equal">
      <formula>"Risco Médio é tolerado. A ação de tratamento é Gerenciar o Risco."</formula>
    </cfRule>
    <cfRule type="cellIs" dxfId="398" priority="379" operator="equal">
      <formula>"Risco Alto não é tolerado. Deverá ser criada ação de tratamento."</formula>
    </cfRule>
    <cfRule type="cellIs" dxfId="397" priority="380" operator="equal">
      <formula>"Risco Extremo não é tolerado. Deverá ser criada ação de tratamento."</formula>
    </cfRule>
  </conditionalFormatting>
  <conditionalFormatting sqref="M18">
    <cfRule type="cellIs" dxfId="396" priority="362" operator="equal">
      <formula>""</formula>
    </cfRule>
    <cfRule type="cellIs" dxfId="395" priority="373" operator="lessThan">
      <formula>10</formula>
    </cfRule>
    <cfRule type="cellIs" dxfId="394" priority="374" operator="lessThan">
      <formula>40</formula>
    </cfRule>
    <cfRule type="cellIs" dxfId="393" priority="375" operator="lessThan">
      <formula>80</formula>
    </cfRule>
    <cfRule type="cellIs" dxfId="392" priority="376" operator="lessThan">
      <formula>101</formula>
    </cfRule>
  </conditionalFormatting>
  <conditionalFormatting sqref="L18">
    <cfRule type="cellIs" dxfId="391" priority="363" operator="equal">
      <formula>""</formula>
    </cfRule>
    <cfRule type="cellIs" dxfId="390" priority="369" operator="equal">
      <formula>"Risco Baixo"</formula>
    </cfRule>
    <cfRule type="cellIs" dxfId="389" priority="370" operator="equal">
      <formula>"Risco Médio"</formula>
    </cfRule>
    <cfRule type="cellIs" dxfId="388" priority="371" operator="equal">
      <formula>"Risco Alto"</formula>
    </cfRule>
    <cfRule type="cellIs" dxfId="387" priority="372" operator="equal">
      <formula>"Risco Extremo"</formula>
    </cfRule>
  </conditionalFormatting>
  <conditionalFormatting sqref="N18">
    <cfRule type="cellIs" dxfId="386" priority="361" operator="equal">
      <formula>""</formula>
    </cfRule>
    <cfRule type="cellIs" dxfId="385" priority="365" operator="equal">
      <formula>"Risco Baixo é tolerado. A ação de tratamento é Gerenciar o Risco."</formula>
    </cfRule>
    <cfRule type="cellIs" dxfId="384" priority="366" operator="equal">
      <formula>"Risco Médio é tolerado. A ação de tratamento é Gerenciar o Risco."</formula>
    </cfRule>
    <cfRule type="cellIs" dxfId="383" priority="367" operator="equal">
      <formula>"Risco Alto não é tolerado. Deverá ser criada ação de tratamento."</formula>
    </cfRule>
    <cfRule type="cellIs" dxfId="382" priority="368" operator="equal">
      <formula>"Risco Extremo não é tolerado. Deverá ser criada ação de tratamento."</formula>
    </cfRule>
  </conditionalFormatting>
  <conditionalFormatting sqref="I18 K18">
    <cfRule type="cellIs" dxfId="381" priority="364" operator="equal">
      <formula>""</formula>
    </cfRule>
  </conditionalFormatting>
  <conditionalFormatting sqref="M18">
    <cfRule type="cellIs" dxfId="380" priority="356" operator="equal">
      <formula>""</formula>
    </cfRule>
    <cfRule type="cellIs" dxfId="379" priority="357" operator="lessThan">
      <formula>10</formula>
    </cfRule>
    <cfRule type="cellIs" dxfId="378" priority="358" operator="lessThan">
      <formula>40</formula>
    </cfRule>
    <cfRule type="cellIs" dxfId="377" priority="359" operator="lessThan">
      <formula>80</formula>
    </cfRule>
    <cfRule type="cellIs" dxfId="376" priority="360" operator="lessThan">
      <formula>101</formula>
    </cfRule>
  </conditionalFormatting>
  <conditionalFormatting sqref="L18">
    <cfRule type="cellIs" dxfId="375" priority="351" operator="equal">
      <formula>""</formula>
    </cfRule>
    <cfRule type="cellIs" dxfId="374" priority="352" operator="equal">
      <formula>"Risco Baixo"</formula>
    </cfRule>
    <cfRule type="cellIs" dxfId="373" priority="353" operator="equal">
      <formula>"Risco Médio"</formula>
    </cfRule>
    <cfRule type="cellIs" dxfId="372" priority="354" operator="equal">
      <formula>"Risco Alto"</formula>
    </cfRule>
    <cfRule type="cellIs" dxfId="371" priority="355" operator="equal">
      <formula>"Risco Extremo"</formula>
    </cfRule>
  </conditionalFormatting>
  <conditionalFormatting sqref="N18">
    <cfRule type="cellIs" dxfId="370" priority="346" operator="equal">
      <formula>""</formula>
    </cfRule>
    <cfRule type="cellIs" dxfId="369" priority="347" operator="equal">
      <formula>"Risco Baixo é tolerado. A ação de tratamento é Gerenciar o Risco."</formula>
    </cfRule>
    <cfRule type="cellIs" dxfId="368" priority="348" operator="equal">
      <formula>"Risco Médio é tolerado. A ação de tratamento é Gerenciar o Risco."</formula>
    </cfRule>
    <cfRule type="cellIs" dxfId="367" priority="349" operator="equal">
      <formula>"Risco Alto não é tolerado. Deverá ser criada ação de tratamento."</formula>
    </cfRule>
    <cfRule type="cellIs" dxfId="366" priority="350" operator="equal">
      <formula>"Risco Extremo não é tolerado. Deverá ser criada ação de tratamento."</formula>
    </cfRule>
  </conditionalFormatting>
  <conditionalFormatting sqref="I18">
    <cfRule type="cellIs" dxfId="365" priority="345" operator="equal">
      <formula>""</formula>
    </cfRule>
  </conditionalFormatting>
  <conditionalFormatting sqref="K18">
    <cfRule type="cellIs" dxfId="364" priority="344" operator="equal">
      <formula>""</formula>
    </cfRule>
  </conditionalFormatting>
  <conditionalFormatting sqref="N18">
    <cfRule type="cellIs" dxfId="363" priority="339" operator="equal">
      <formula>""</formula>
    </cfRule>
    <cfRule type="cellIs" dxfId="362" priority="340" operator="equal">
      <formula>"O risco baixo está dentro do apetite a riscos da UFPA, portanto, deve ser apenas monitorado."</formula>
    </cfRule>
    <cfRule type="cellIs" dxfId="361" priority="341" operator="equal">
      <formula>"O risco médio está dentro do apetite a riscos da UFPA, portanto, deve ser apenas monitorado."</formula>
    </cfRule>
    <cfRule type="cellIs" dxfId="360" priority="342" operator="equal">
      <formula>"O risco alto deverá ser priorizado para tratamento, pois está fora do limite de apetite tolerado."</formula>
    </cfRule>
    <cfRule type="cellIs" dxfId="359" priority="343" operator="equal">
      <formula>"O risco extremo deverá ser priorizado para tratamento, pois está fora do limite de apetite tolerado."</formula>
    </cfRule>
  </conditionalFormatting>
  <conditionalFormatting sqref="H18">
    <cfRule type="cellIs" dxfId="358" priority="334" stopIfTrue="1" operator="equal">
      <formula>10</formula>
    </cfRule>
    <cfRule type="cellIs" dxfId="357" priority="335" stopIfTrue="1" operator="equal">
      <formula>1</formula>
    </cfRule>
    <cfRule type="cellIs" dxfId="356" priority="336" stopIfTrue="1" operator="equal">
      <formula>2</formula>
    </cfRule>
    <cfRule type="cellIs" dxfId="355" priority="337" stopIfTrue="1" operator="equal">
      <formula>5</formula>
    </cfRule>
    <cfRule type="cellIs" dxfId="354" priority="338" stopIfTrue="1" operator="equal">
      <formula>8</formula>
    </cfRule>
  </conditionalFormatting>
  <conditionalFormatting sqref="J18">
    <cfRule type="cellIs" dxfId="353" priority="333" stopIfTrue="1" operator="equal">
      <formula>1</formula>
    </cfRule>
    <cfRule type="cellIs" dxfId="352" priority="2199" stopIfTrue="1" operator="equal">
      <formula>2</formula>
    </cfRule>
    <cfRule type="cellIs" dxfId="351" priority="2199" stopIfTrue="1" operator="equal">
      <formula>5</formula>
    </cfRule>
    <cfRule type="cellIs" dxfId="350" priority="2199" stopIfTrue="1" operator="equal">
      <formula>8</formula>
    </cfRule>
    <cfRule type="cellIs" dxfId="349" priority="2199" stopIfTrue="1" operator="equal">
      <formula>10</formula>
    </cfRule>
  </conditionalFormatting>
  <conditionalFormatting sqref="O18:S18">
    <cfRule type="cellIs" dxfId="348" priority="332" stopIfTrue="1" operator="equal">
      <formula>"RM"</formula>
    </cfRule>
    <cfRule type="cellIs" dxfId="347" priority="332" stopIfTrue="1" operator="equal">
      <formula>"RB"</formula>
    </cfRule>
    <cfRule type="cellIs" dxfId="346" priority="2200" stopIfTrue="1" operator="equal">
      <formula>"RA"</formula>
    </cfRule>
    <cfRule type="cellIs" dxfId="345" priority="2200" stopIfTrue="1" operator="equal">
      <formula>"RE"</formula>
    </cfRule>
  </conditionalFormatting>
  <conditionalFormatting sqref="K20 I20">
    <cfRule type="cellIs" dxfId="344" priority="320" operator="equal">
      <formula>1</formula>
    </cfRule>
    <cfRule type="cellIs" dxfId="343" priority="321" operator="equal">
      <formula>2</formula>
    </cfRule>
    <cfRule type="cellIs" dxfId="342" priority="322" operator="equal">
      <formula>5</formula>
    </cfRule>
    <cfRule type="cellIs" dxfId="341" priority="323" operator="equal">
      <formula>8</formula>
    </cfRule>
    <cfRule type="cellIs" dxfId="340" priority="324" operator="equal">
      <formula>10</formula>
    </cfRule>
  </conditionalFormatting>
  <conditionalFormatting sqref="M20">
    <cfRule type="cellIs" dxfId="339" priority="316" operator="lessThan">
      <formula>10</formula>
    </cfRule>
    <cfRule type="cellIs" dxfId="338" priority="317" operator="lessThan">
      <formula>40</formula>
    </cfRule>
    <cfRule type="cellIs" dxfId="337" priority="318" operator="lessThan">
      <formula>80</formula>
    </cfRule>
    <cfRule type="cellIs" dxfId="336" priority="319" operator="lessThan">
      <formula>101</formula>
    </cfRule>
  </conditionalFormatting>
  <conditionalFormatting sqref="L20">
    <cfRule type="cellIs" dxfId="335" priority="312" operator="equal">
      <formula>"Risco Baixo"</formula>
    </cfRule>
    <cfRule type="cellIs" dxfId="334" priority="313" operator="equal">
      <formula>"Risco Médio"</formula>
    </cfRule>
    <cfRule type="cellIs" dxfId="333" priority="314" operator="equal">
      <formula>"Risco Alto"</formula>
    </cfRule>
    <cfRule type="cellIs" dxfId="332" priority="315" operator="equal">
      <formula>"Risco Extremo"</formula>
    </cfRule>
  </conditionalFormatting>
  <conditionalFormatting sqref="N20">
    <cfRule type="cellIs" dxfId="331" priority="308" operator="equal">
      <formula>"Risco Baixo é tolerado. A ação de tratamento é Gerenciar o Risco."</formula>
    </cfRule>
    <cfRule type="cellIs" dxfId="330" priority="309" operator="equal">
      <formula>"Risco Médio é tolerado. A ação de tratamento é Gerenciar o Risco."</formula>
    </cfRule>
    <cfRule type="cellIs" dxfId="329" priority="310" operator="equal">
      <formula>"Risco Alto não é tolerado. Deverá ser criada ação de tratamento."</formula>
    </cfRule>
    <cfRule type="cellIs" dxfId="328" priority="311" operator="equal">
      <formula>"Risco Extremo não é tolerado. Deverá ser criada ação de tratamento."</formula>
    </cfRule>
  </conditionalFormatting>
  <conditionalFormatting sqref="M20">
    <cfRule type="cellIs" dxfId="327" priority="293" operator="equal">
      <formula>""</formula>
    </cfRule>
    <cfRule type="cellIs" dxfId="326" priority="304" operator="lessThan">
      <formula>10</formula>
    </cfRule>
    <cfRule type="cellIs" dxfId="325" priority="305" operator="lessThan">
      <formula>40</formula>
    </cfRule>
    <cfRule type="cellIs" dxfId="324" priority="306" operator="lessThan">
      <formula>80</formula>
    </cfRule>
    <cfRule type="cellIs" dxfId="323" priority="307" operator="lessThan">
      <formula>101</formula>
    </cfRule>
  </conditionalFormatting>
  <conditionalFormatting sqref="L20">
    <cfRule type="cellIs" dxfId="322" priority="294" operator="equal">
      <formula>""</formula>
    </cfRule>
    <cfRule type="cellIs" dxfId="321" priority="300" operator="equal">
      <formula>"Risco Baixo"</formula>
    </cfRule>
    <cfRule type="cellIs" dxfId="320" priority="301" operator="equal">
      <formula>"Risco Médio"</formula>
    </cfRule>
    <cfRule type="cellIs" dxfId="319" priority="302" operator="equal">
      <formula>"Risco Alto"</formula>
    </cfRule>
    <cfRule type="cellIs" dxfId="318" priority="303" operator="equal">
      <formula>"Risco Extremo"</formula>
    </cfRule>
  </conditionalFormatting>
  <conditionalFormatting sqref="N20">
    <cfRule type="cellIs" dxfId="317" priority="292" operator="equal">
      <formula>""</formula>
    </cfRule>
    <cfRule type="cellIs" dxfId="316" priority="296" operator="equal">
      <formula>"Risco Baixo é tolerado. A ação de tratamento é Gerenciar o Risco."</formula>
    </cfRule>
    <cfRule type="cellIs" dxfId="315" priority="297" operator="equal">
      <formula>"Risco Médio é tolerado. A ação de tratamento é Gerenciar o Risco."</formula>
    </cfRule>
    <cfRule type="cellIs" dxfId="314" priority="298" operator="equal">
      <formula>"Risco Alto não é tolerado. Deverá ser criada ação de tratamento."</formula>
    </cfRule>
    <cfRule type="cellIs" dxfId="313" priority="299" operator="equal">
      <formula>"Risco Extremo não é tolerado. Deverá ser criada ação de tratamento."</formula>
    </cfRule>
  </conditionalFormatting>
  <conditionalFormatting sqref="K20 I20">
    <cfRule type="cellIs" dxfId="312" priority="295" operator="equal">
      <formula>""</formula>
    </cfRule>
  </conditionalFormatting>
  <conditionalFormatting sqref="M20">
    <cfRule type="cellIs" dxfId="311" priority="287" operator="equal">
      <formula>""</formula>
    </cfRule>
    <cfRule type="cellIs" dxfId="310" priority="288" operator="lessThan">
      <formula>10</formula>
    </cfRule>
    <cfRule type="cellIs" dxfId="309" priority="289" operator="lessThan">
      <formula>40</formula>
    </cfRule>
    <cfRule type="cellIs" dxfId="308" priority="290" operator="lessThan">
      <formula>80</formula>
    </cfRule>
    <cfRule type="cellIs" dxfId="307" priority="291" operator="lessThan">
      <formula>101</formula>
    </cfRule>
  </conditionalFormatting>
  <conditionalFormatting sqref="L20">
    <cfRule type="cellIs" dxfId="306" priority="282" operator="equal">
      <formula>""</formula>
    </cfRule>
    <cfRule type="cellIs" dxfId="305" priority="283" operator="equal">
      <formula>"Risco Baixo"</formula>
    </cfRule>
    <cfRule type="cellIs" dxfId="304" priority="284" operator="equal">
      <formula>"Risco Médio"</formula>
    </cfRule>
    <cfRule type="cellIs" dxfId="303" priority="285" operator="equal">
      <formula>"Risco Alto"</formula>
    </cfRule>
    <cfRule type="cellIs" dxfId="302" priority="286" operator="equal">
      <formula>"Risco Extremo"</formula>
    </cfRule>
  </conditionalFormatting>
  <conditionalFormatting sqref="N20">
    <cfRule type="cellIs" dxfId="301" priority="277" operator="equal">
      <formula>""</formula>
    </cfRule>
    <cfRule type="cellIs" dxfId="300" priority="278" operator="equal">
      <formula>"Risco Baixo é tolerado. A ação de tratamento é Gerenciar o Risco."</formula>
    </cfRule>
    <cfRule type="cellIs" dxfId="299" priority="279" operator="equal">
      <formula>"Risco Médio é tolerado. A ação de tratamento é Gerenciar o Risco."</formula>
    </cfRule>
    <cfRule type="cellIs" dxfId="298" priority="280" operator="equal">
      <formula>"Risco Alto não é tolerado. Deverá ser criada ação de tratamento."</formula>
    </cfRule>
    <cfRule type="cellIs" dxfId="297" priority="281" operator="equal">
      <formula>"Risco Extremo não é tolerado. Deverá ser criada ação de tratamento."</formula>
    </cfRule>
  </conditionalFormatting>
  <conditionalFormatting sqref="I20">
    <cfRule type="cellIs" dxfId="296" priority="276" operator="equal">
      <formula>""</formula>
    </cfRule>
  </conditionalFormatting>
  <conditionalFormatting sqref="K20">
    <cfRule type="cellIs" dxfId="295" priority="275" operator="equal">
      <formula>""</formula>
    </cfRule>
  </conditionalFormatting>
  <conditionalFormatting sqref="N20">
    <cfRule type="cellIs" dxfId="294" priority="270" operator="equal">
      <formula>""</formula>
    </cfRule>
    <cfRule type="cellIs" dxfId="293" priority="271" operator="equal">
      <formula>"O risco baixo está dentro do apetite a riscos da UFPA, portanto, deve ser apenas monitorado."</formula>
    </cfRule>
    <cfRule type="cellIs" dxfId="292" priority="272" operator="equal">
      <formula>"O risco médio está dentro do apetite a riscos da UFPA, portanto, deve ser apenas monitorado."</formula>
    </cfRule>
    <cfRule type="cellIs" dxfId="291" priority="273" operator="equal">
      <formula>"O risco alto deverá ser priorizado para tratamento, pois está fora do limite de apetite tolerado."</formula>
    </cfRule>
    <cfRule type="cellIs" dxfId="290" priority="274" operator="equal">
      <formula>"O risco extremo deverá ser priorizado para tratamento, pois está fora do limite de apetite tolerado."</formula>
    </cfRule>
  </conditionalFormatting>
  <conditionalFormatting sqref="H20">
    <cfRule type="cellIs" dxfId="289" priority="265" stopIfTrue="1" operator="equal">
      <formula>10</formula>
    </cfRule>
    <cfRule type="cellIs" dxfId="288" priority="266" stopIfTrue="1" operator="equal">
      <formula>1</formula>
    </cfRule>
    <cfRule type="cellIs" dxfId="287" priority="267" stopIfTrue="1" operator="equal">
      <formula>2</formula>
    </cfRule>
    <cfRule type="cellIs" dxfId="286" priority="268" stopIfTrue="1" operator="equal">
      <formula>5</formula>
    </cfRule>
    <cfRule type="cellIs" dxfId="285" priority="269" stopIfTrue="1" operator="equal">
      <formula>8</formula>
    </cfRule>
  </conditionalFormatting>
  <conditionalFormatting sqref="J20">
    <cfRule type="cellIs" dxfId="284" priority="264" stopIfTrue="1" operator="equal">
      <formula>1</formula>
    </cfRule>
    <cfRule type="cellIs" dxfId="283" priority="2201" stopIfTrue="1" operator="equal">
      <formula>2</formula>
    </cfRule>
    <cfRule type="cellIs" dxfId="282" priority="2201" stopIfTrue="1" operator="equal">
      <formula>5</formula>
    </cfRule>
    <cfRule type="cellIs" dxfId="281" priority="2201" stopIfTrue="1" operator="equal">
      <formula>8</formula>
    </cfRule>
    <cfRule type="cellIs" dxfId="280" priority="2201" stopIfTrue="1" operator="equal">
      <formula>10</formula>
    </cfRule>
  </conditionalFormatting>
  <conditionalFormatting sqref="O20:S20">
    <cfRule type="cellIs" dxfId="279" priority="263" stopIfTrue="1" operator="equal">
      <formula>"RM"</formula>
    </cfRule>
    <cfRule type="cellIs" dxfId="278" priority="263" stopIfTrue="1" operator="equal">
      <formula>"RB"</formula>
    </cfRule>
    <cfRule type="cellIs" dxfId="277" priority="2202" stopIfTrue="1" operator="equal">
      <formula>"RA"</formula>
    </cfRule>
    <cfRule type="cellIs" dxfId="276" priority="2202" stopIfTrue="1" operator="equal">
      <formula>"RE"</formula>
    </cfRule>
  </conditionalFormatting>
  <conditionalFormatting sqref="I22:I24 K22:K24">
    <cfRule type="cellIs" dxfId="275" priority="251" operator="equal">
      <formula>1</formula>
    </cfRule>
    <cfRule type="cellIs" dxfId="274" priority="252" operator="equal">
      <formula>2</formula>
    </cfRule>
    <cfRule type="cellIs" dxfId="273" priority="253" operator="equal">
      <formula>5</formula>
    </cfRule>
    <cfRule type="cellIs" dxfId="272" priority="254" operator="equal">
      <formula>8</formula>
    </cfRule>
    <cfRule type="cellIs" dxfId="271" priority="255" operator="equal">
      <formula>10</formula>
    </cfRule>
  </conditionalFormatting>
  <conditionalFormatting sqref="M22:M24">
    <cfRule type="cellIs" dxfId="270" priority="247" operator="lessThan">
      <formula>10</formula>
    </cfRule>
    <cfRule type="cellIs" dxfId="269" priority="248" operator="lessThan">
      <formula>40</formula>
    </cfRule>
    <cfRule type="cellIs" dxfId="268" priority="249" operator="lessThan">
      <formula>80</formula>
    </cfRule>
    <cfRule type="cellIs" dxfId="267" priority="250" operator="lessThan">
      <formula>101</formula>
    </cfRule>
  </conditionalFormatting>
  <conditionalFormatting sqref="L22:L24">
    <cfRule type="cellIs" dxfId="266" priority="243" operator="equal">
      <formula>"Risco Baixo"</formula>
    </cfRule>
    <cfRule type="cellIs" dxfId="265" priority="244" operator="equal">
      <formula>"Risco Médio"</formula>
    </cfRule>
    <cfRule type="cellIs" dxfId="264" priority="245" operator="equal">
      <formula>"Risco Alto"</formula>
    </cfRule>
    <cfRule type="cellIs" dxfId="263" priority="246" operator="equal">
      <formula>"Risco Extremo"</formula>
    </cfRule>
  </conditionalFormatting>
  <conditionalFormatting sqref="N22:N24">
    <cfRule type="cellIs" dxfId="262" priority="239" operator="equal">
      <formula>"Risco Baixo é tolerado. A ação de tratamento é Gerenciar o Risco."</formula>
    </cfRule>
    <cfRule type="cellIs" dxfId="261" priority="240" operator="equal">
      <formula>"Risco Médio é tolerado. A ação de tratamento é Gerenciar o Risco."</formula>
    </cfRule>
    <cfRule type="cellIs" dxfId="260" priority="241" operator="equal">
      <formula>"Risco Alto não é tolerado. Deverá ser criada ação de tratamento."</formula>
    </cfRule>
    <cfRule type="cellIs" dxfId="259" priority="242" operator="equal">
      <formula>"Risco Extremo não é tolerado. Deverá ser criada ação de tratamento."</formula>
    </cfRule>
  </conditionalFormatting>
  <conditionalFormatting sqref="M22:M24">
    <cfRule type="cellIs" dxfId="258" priority="224" operator="equal">
      <formula>""</formula>
    </cfRule>
    <cfRule type="cellIs" dxfId="257" priority="235" operator="lessThan">
      <formula>10</formula>
    </cfRule>
    <cfRule type="cellIs" dxfId="256" priority="236" operator="lessThan">
      <formula>40</formula>
    </cfRule>
    <cfRule type="cellIs" dxfId="255" priority="237" operator="lessThan">
      <formula>80</formula>
    </cfRule>
    <cfRule type="cellIs" dxfId="254" priority="238" operator="lessThan">
      <formula>101</formula>
    </cfRule>
  </conditionalFormatting>
  <conditionalFormatting sqref="L22:L24">
    <cfRule type="cellIs" dxfId="253" priority="225" operator="equal">
      <formula>""</formula>
    </cfRule>
    <cfRule type="cellIs" dxfId="252" priority="231" operator="equal">
      <formula>"Risco Baixo"</formula>
    </cfRule>
    <cfRule type="cellIs" dxfId="251" priority="232" operator="equal">
      <formula>"Risco Médio"</formula>
    </cfRule>
    <cfRule type="cellIs" dxfId="250" priority="233" operator="equal">
      <formula>"Risco Alto"</formula>
    </cfRule>
    <cfRule type="cellIs" dxfId="249" priority="234" operator="equal">
      <formula>"Risco Extremo"</formula>
    </cfRule>
  </conditionalFormatting>
  <conditionalFormatting sqref="N22:N24">
    <cfRule type="cellIs" dxfId="248" priority="223" operator="equal">
      <formula>""</formula>
    </cfRule>
    <cfRule type="cellIs" dxfId="247" priority="227" operator="equal">
      <formula>"Risco Baixo é tolerado. A ação de tratamento é Gerenciar o Risco."</formula>
    </cfRule>
    <cfRule type="cellIs" dxfId="246" priority="228" operator="equal">
      <formula>"Risco Médio é tolerado. A ação de tratamento é Gerenciar o Risco."</formula>
    </cfRule>
    <cfRule type="cellIs" dxfId="245" priority="229" operator="equal">
      <formula>"Risco Alto não é tolerado. Deverá ser criada ação de tratamento."</formula>
    </cfRule>
    <cfRule type="cellIs" dxfId="244" priority="230" operator="equal">
      <formula>"Risco Extremo não é tolerado. Deverá ser criada ação de tratamento."</formula>
    </cfRule>
  </conditionalFormatting>
  <conditionalFormatting sqref="I22:I24 K22:K24">
    <cfRule type="cellIs" dxfId="243" priority="226" operator="equal">
      <formula>""</formula>
    </cfRule>
  </conditionalFormatting>
  <conditionalFormatting sqref="M22:M24">
    <cfRule type="cellIs" dxfId="242" priority="218" operator="equal">
      <formula>""</formula>
    </cfRule>
    <cfRule type="cellIs" dxfId="241" priority="219" operator="lessThan">
      <formula>10</formula>
    </cfRule>
    <cfRule type="cellIs" dxfId="240" priority="220" operator="lessThan">
      <formula>40</formula>
    </cfRule>
    <cfRule type="cellIs" dxfId="239" priority="221" operator="lessThan">
      <formula>80</formula>
    </cfRule>
    <cfRule type="cellIs" dxfId="238" priority="222" operator="lessThan">
      <formula>101</formula>
    </cfRule>
  </conditionalFormatting>
  <conditionalFormatting sqref="L22:L24">
    <cfRule type="cellIs" dxfId="237" priority="213" operator="equal">
      <formula>""</formula>
    </cfRule>
    <cfRule type="cellIs" dxfId="236" priority="214" operator="equal">
      <formula>"Risco Baixo"</formula>
    </cfRule>
    <cfRule type="cellIs" dxfId="235" priority="215" operator="equal">
      <formula>"Risco Médio"</formula>
    </cfRule>
    <cfRule type="cellIs" dxfId="234" priority="216" operator="equal">
      <formula>"Risco Alto"</formula>
    </cfRule>
    <cfRule type="cellIs" dxfId="233" priority="217" operator="equal">
      <formula>"Risco Extremo"</formula>
    </cfRule>
  </conditionalFormatting>
  <conditionalFormatting sqref="N22:N24">
    <cfRule type="cellIs" dxfId="232" priority="208" operator="equal">
      <formula>""</formula>
    </cfRule>
    <cfRule type="cellIs" dxfId="231" priority="209" operator="equal">
      <formula>"Risco Baixo é tolerado. A ação de tratamento é Gerenciar o Risco."</formula>
    </cfRule>
    <cfRule type="cellIs" dxfId="230" priority="210" operator="equal">
      <formula>"Risco Médio é tolerado. A ação de tratamento é Gerenciar o Risco."</formula>
    </cfRule>
    <cfRule type="cellIs" dxfId="229" priority="211" operator="equal">
      <formula>"Risco Alto não é tolerado. Deverá ser criada ação de tratamento."</formula>
    </cfRule>
    <cfRule type="cellIs" dxfId="228" priority="212" operator="equal">
      <formula>"Risco Extremo não é tolerado. Deverá ser criada ação de tratamento."</formula>
    </cfRule>
  </conditionalFormatting>
  <conditionalFormatting sqref="I22:I24">
    <cfRule type="cellIs" dxfId="227" priority="207" operator="equal">
      <formula>""</formula>
    </cfRule>
  </conditionalFormatting>
  <conditionalFormatting sqref="K22:K24">
    <cfRule type="cellIs" dxfId="226" priority="206" operator="equal">
      <formula>""</formula>
    </cfRule>
  </conditionalFormatting>
  <conditionalFormatting sqref="N22:N24">
    <cfRule type="cellIs" dxfId="225" priority="201" operator="equal">
      <formula>""</formula>
    </cfRule>
    <cfRule type="cellIs" dxfId="224" priority="202" operator="equal">
      <formula>"O risco baixo está dentro do apetite a riscos da UFPA, portanto, deve ser apenas monitorado."</formula>
    </cfRule>
    <cfRule type="cellIs" dxfId="223" priority="203" operator="equal">
      <formula>"O risco médio está dentro do apetite a riscos da UFPA, portanto, deve ser apenas monitorado."</formula>
    </cfRule>
    <cfRule type="cellIs" dxfId="222" priority="204" operator="equal">
      <formula>"O risco alto deverá ser priorizado para tratamento, pois está fora do limite de apetite tolerado."</formula>
    </cfRule>
    <cfRule type="cellIs" dxfId="221" priority="205" operator="equal">
      <formula>"O risco extremo deverá ser priorizado para tratamento, pois está fora do limite de apetite tolerado."</formula>
    </cfRule>
  </conditionalFormatting>
  <conditionalFormatting sqref="H22:H24">
    <cfRule type="cellIs" dxfId="220" priority="196" stopIfTrue="1" operator="equal">
      <formula>10</formula>
    </cfRule>
    <cfRule type="cellIs" dxfId="219" priority="197" stopIfTrue="1" operator="equal">
      <formula>1</formula>
    </cfRule>
    <cfRule type="cellIs" dxfId="218" priority="198" stopIfTrue="1" operator="equal">
      <formula>2</formula>
    </cfRule>
    <cfRule type="cellIs" dxfId="217" priority="199" stopIfTrue="1" operator="equal">
      <formula>5</formula>
    </cfRule>
    <cfRule type="cellIs" dxfId="216" priority="200" stopIfTrue="1" operator="equal">
      <formula>8</formula>
    </cfRule>
  </conditionalFormatting>
  <conditionalFormatting sqref="J22:J24">
    <cfRule type="cellIs" dxfId="215" priority="195" stopIfTrue="1" operator="equal">
      <formula>1</formula>
    </cfRule>
    <cfRule type="cellIs" dxfId="214" priority="2203" stopIfTrue="1" operator="equal">
      <formula>2</formula>
    </cfRule>
    <cfRule type="cellIs" dxfId="213" priority="2203" stopIfTrue="1" operator="equal">
      <formula>5</formula>
    </cfRule>
    <cfRule type="cellIs" dxfId="212" priority="2203" stopIfTrue="1" operator="equal">
      <formula>8</formula>
    </cfRule>
    <cfRule type="cellIs" dxfId="211" priority="2203" stopIfTrue="1" operator="equal">
      <formula>10</formula>
    </cfRule>
  </conditionalFormatting>
  <conditionalFormatting sqref="O22:S24">
    <cfRule type="cellIs" dxfId="210" priority="194" stopIfTrue="1" operator="equal">
      <formula>"RM"</formula>
    </cfRule>
    <cfRule type="cellIs" dxfId="209" priority="194" stopIfTrue="1" operator="equal">
      <formula>"RB"</formula>
    </cfRule>
    <cfRule type="cellIs" dxfId="208" priority="2204" stopIfTrue="1" operator="equal">
      <formula>"RA"</formula>
    </cfRule>
    <cfRule type="cellIs" dxfId="207" priority="2204" stopIfTrue="1" operator="equal">
      <formula>"RE"</formula>
    </cfRule>
  </conditionalFormatting>
  <conditionalFormatting sqref="K26 I26">
    <cfRule type="cellIs" dxfId="206" priority="182" operator="equal">
      <formula>1</formula>
    </cfRule>
    <cfRule type="cellIs" dxfId="205" priority="183" operator="equal">
      <formula>2</formula>
    </cfRule>
    <cfRule type="cellIs" dxfId="204" priority="184" operator="equal">
      <formula>5</formula>
    </cfRule>
    <cfRule type="cellIs" dxfId="203" priority="185" operator="equal">
      <formula>8</formula>
    </cfRule>
    <cfRule type="cellIs" dxfId="202" priority="186" operator="equal">
      <formula>10</formula>
    </cfRule>
  </conditionalFormatting>
  <conditionalFormatting sqref="M26">
    <cfRule type="cellIs" dxfId="201" priority="178" operator="lessThan">
      <formula>10</formula>
    </cfRule>
    <cfRule type="cellIs" dxfId="200" priority="179" operator="lessThan">
      <formula>40</formula>
    </cfRule>
    <cfRule type="cellIs" dxfId="199" priority="180" operator="lessThan">
      <formula>80</formula>
    </cfRule>
    <cfRule type="cellIs" dxfId="198" priority="181" operator="lessThan">
      <formula>101</formula>
    </cfRule>
  </conditionalFormatting>
  <conditionalFormatting sqref="L26">
    <cfRule type="cellIs" dxfId="197" priority="174" operator="equal">
      <formula>"Risco Baixo"</formula>
    </cfRule>
    <cfRule type="cellIs" dxfId="196" priority="175" operator="equal">
      <formula>"Risco Médio"</formula>
    </cfRule>
    <cfRule type="cellIs" dxfId="195" priority="176" operator="equal">
      <formula>"Risco Alto"</formula>
    </cfRule>
    <cfRule type="cellIs" dxfId="194" priority="177" operator="equal">
      <formula>"Risco Extremo"</formula>
    </cfRule>
  </conditionalFormatting>
  <conditionalFormatting sqref="N26">
    <cfRule type="cellIs" dxfId="193" priority="170" operator="equal">
      <formula>"Risco Baixo é tolerado. A ação de tratamento é Gerenciar o Risco."</formula>
    </cfRule>
    <cfRule type="cellIs" dxfId="192" priority="171" operator="equal">
      <formula>"Risco Médio é tolerado. A ação de tratamento é Gerenciar o Risco."</formula>
    </cfRule>
    <cfRule type="cellIs" dxfId="191" priority="172" operator="equal">
      <formula>"Risco Alto não é tolerado. Deverá ser criada ação de tratamento."</formula>
    </cfRule>
    <cfRule type="cellIs" dxfId="190" priority="173" operator="equal">
      <formula>"Risco Extremo não é tolerado. Deverá ser criada ação de tratamento."</formula>
    </cfRule>
  </conditionalFormatting>
  <conditionalFormatting sqref="M26">
    <cfRule type="cellIs" dxfId="189" priority="155" operator="equal">
      <formula>""</formula>
    </cfRule>
    <cfRule type="cellIs" dxfId="188" priority="166" operator="lessThan">
      <formula>10</formula>
    </cfRule>
    <cfRule type="cellIs" dxfId="187" priority="167" operator="lessThan">
      <formula>40</formula>
    </cfRule>
    <cfRule type="cellIs" dxfId="186" priority="168" operator="lessThan">
      <formula>80</formula>
    </cfRule>
    <cfRule type="cellIs" dxfId="185" priority="169" operator="lessThan">
      <formula>101</formula>
    </cfRule>
  </conditionalFormatting>
  <conditionalFormatting sqref="L26">
    <cfRule type="cellIs" dxfId="184" priority="156" operator="equal">
      <formula>""</formula>
    </cfRule>
    <cfRule type="cellIs" dxfId="183" priority="162" operator="equal">
      <formula>"Risco Baixo"</formula>
    </cfRule>
    <cfRule type="cellIs" dxfId="182" priority="163" operator="equal">
      <formula>"Risco Médio"</formula>
    </cfRule>
    <cfRule type="cellIs" dxfId="181" priority="164" operator="equal">
      <formula>"Risco Alto"</formula>
    </cfRule>
    <cfRule type="cellIs" dxfId="180" priority="165" operator="equal">
      <formula>"Risco Extremo"</formula>
    </cfRule>
  </conditionalFormatting>
  <conditionalFormatting sqref="N26">
    <cfRule type="cellIs" dxfId="179" priority="154" operator="equal">
      <formula>""</formula>
    </cfRule>
    <cfRule type="cellIs" dxfId="178" priority="158" operator="equal">
      <formula>"Risco Baixo é tolerado. A ação de tratamento é Gerenciar o Risco."</formula>
    </cfRule>
    <cfRule type="cellIs" dxfId="177" priority="159" operator="equal">
      <formula>"Risco Médio é tolerado. A ação de tratamento é Gerenciar o Risco."</formula>
    </cfRule>
    <cfRule type="cellIs" dxfId="176" priority="160" operator="equal">
      <formula>"Risco Alto não é tolerado. Deverá ser criada ação de tratamento."</formula>
    </cfRule>
    <cfRule type="cellIs" dxfId="175" priority="161" operator="equal">
      <formula>"Risco Extremo não é tolerado. Deverá ser criada ação de tratamento."</formula>
    </cfRule>
  </conditionalFormatting>
  <conditionalFormatting sqref="K26 I26">
    <cfRule type="cellIs" dxfId="174" priority="157" operator="equal">
      <formula>""</formula>
    </cfRule>
  </conditionalFormatting>
  <conditionalFormatting sqref="M26">
    <cfRule type="cellIs" dxfId="173" priority="149" operator="equal">
      <formula>""</formula>
    </cfRule>
    <cfRule type="cellIs" dxfId="172" priority="150" operator="lessThan">
      <formula>10</formula>
    </cfRule>
    <cfRule type="cellIs" dxfId="171" priority="151" operator="lessThan">
      <formula>40</formula>
    </cfRule>
    <cfRule type="cellIs" dxfId="170" priority="152" operator="lessThan">
      <formula>80</formula>
    </cfRule>
    <cfRule type="cellIs" dxfId="169" priority="153" operator="lessThan">
      <formula>101</formula>
    </cfRule>
  </conditionalFormatting>
  <conditionalFormatting sqref="L26">
    <cfRule type="cellIs" dxfId="168" priority="144" operator="equal">
      <formula>""</formula>
    </cfRule>
    <cfRule type="cellIs" dxfId="167" priority="145" operator="equal">
      <formula>"Risco Baixo"</formula>
    </cfRule>
    <cfRule type="cellIs" dxfId="166" priority="146" operator="equal">
      <formula>"Risco Médio"</formula>
    </cfRule>
    <cfRule type="cellIs" dxfId="165" priority="147" operator="equal">
      <formula>"Risco Alto"</formula>
    </cfRule>
    <cfRule type="cellIs" dxfId="164" priority="148" operator="equal">
      <formula>"Risco Extremo"</formula>
    </cfRule>
  </conditionalFormatting>
  <conditionalFormatting sqref="N26">
    <cfRule type="cellIs" dxfId="163" priority="139" operator="equal">
      <formula>""</formula>
    </cfRule>
    <cfRule type="cellIs" dxfId="162" priority="140" operator="equal">
      <formula>"Risco Baixo é tolerado. A ação de tratamento é Gerenciar o Risco."</formula>
    </cfRule>
    <cfRule type="cellIs" dxfId="161" priority="141" operator="equal">
      <formula>"Risco Médio é tolerado. A ação de tratamento é Gerenciar o Risco."</formula>
    </cfRule>
    <cfRule type="cellIs" dxfId="160" priority="142" operator="equal">
      <formula>"Risco Alto não é tolerado. Deverá ser criada ação de tratamento."</formula>
    </cfRule>
    <cfRule type="cellIs" dxfId="159" priority="143" operator="equal">
      <formula>"Risco Extremo não é tolerado. Deverá ser criada ação de tratamento."</formula>
    </cfRule>
  </conditionalFormatting>
  <conditionalFormatting sqref="I26">
    <cfRule type="cellIs" dxfId="158" priority="138" operator="equal">
      <formula>""</formula>
    </cfRule>
  </conditionalFormatting>
  <conditionalFormatting sqref="K26">
    <cfRule type="cellIs" dxfId="157" priority="137" operator="equal">
      <formula>""</formula>
    </cfRule>
  </conditionalFormatting>
  <conditionalFormatting sqref="N26">
    <cfRule type="cellIs" dxfId="156" priority="132" operator="equal">
      <formula>""</formula>
    </cfRule>
    <cfRule type="cellIs" dxfId="155" priority="133" operator="equal">
      <formula>"O risco baixo está dentro do apetite a riscos da UFPA, portanto, deve ser apenas monitorado."</formula>
    </cfRule>
    <cfRule type="cellIs" dxfId="154" priority="134" operator="equal">
      <formula>"O risco médio está dentro do apetite a riscos da UFPA, portanto, deve ser apenas monitorado."</formula>
    </cfRule>
    <cfRule type="cellIs" dxfId="153" priority="135" operator="equal">
      <formula>"O risco alto deverá ser priorizado para tratamento, pois está fora do limite de apetite tolerado."</formula>
    </cfRule>
    <cfRule type="cellIs" dxfId="152" priority="136" operator="equal">
      <formula>"O risco extremo deverá ser priorizado para tratamento, pois está fora do limite de apetite tolerado."</formula>
    </cfRule>
  </conditionalFormatting>
  <conditionalFormatting sqref="H26">
    <cfRule type="cellIs" dxfId="151" priority="127" stopIfTrue="1" operator="equal">
      <formula>10</formula>
    </cfRule>
    <cfRule type="cellIs" dxfId="150" priority="128" stopIfTrue="1" operator="equal">
      <formula>1</formula>
    </cfRule>
    <cfRule type="cellIs" dxfId="149" priority="129" stopIfTrue="1" operator="equal">
      <formula>2</formula>
    </cfRule>
    <cfRule type="cellIs" dxfId="148" priority="130" stopIfTrue="1" operator="equal">
      <formula>5</formula>
    </cfRule>
    <cfRule type="cellIs" dxfId="147" priority="131" stopIfTrue="1" operator="equal">
      <formula>8</formula>
    </cfRule>
  </conditionalFormatting>
  <conditionalFormatting sqref="J26">
    <cfRule type="cellIs" dxfId="146" priority="126" stopIfTrue="1" operator="equal">
      <formula>1</formula>
    </cfRule>
    <cfRule type="cellIs" dxfId="145" priority="2205" stopIfTrue="1" operator="equal">
      <formula>2</formula>
    </cfRule>
    <cfRule type="cellIs" dxfId="144" priority="2205" stopIfTrue="1" operator="equal">
      <formula>8</formula>
    </cfRule>
    <cfRule type="cellIs" dxfId="143" priority="2205" stopIfTrue="1" operator="equal">
      <formula>10</formula>
    </cfRule>
    <cfRule type="cellIs" dxfId="142" priority="2205" stopIfTrue="1" operator="equal">
      <formula>5</formula>
    </cfRule>
  </conditionalFormatting>
  <conditionalFormatting sqref="O26:S26">
    <cfRule type="cellIs" dxfId="141" priority="125" stopIfTrue="1" operator="equal">
      <formula>"RM"</formula>
    </cfRule>
    <cfRule type="cellIs" dxfId="140" priority="125" stopIfTrue="1" operator="equal">
      <formula>"RB"</formula>
    </cfRule>
    <cfRule type="cellIs" dxfId="139" priority="2206" stopIfTrue="1" operator="equal">
      <formula>"RA"</formula>
    </cfRule>
    <cfRule type="cellIs" dxfId="138" priority="2206" stopIfTrue="1" operator="equal">
      <formula>"RE"</formula>
    </cfRule>
  </conditionalFormatting>
  <conditionalFormatting sqref="I28 K28">
    <cfRule type="cellIs" dxfId="137" priority="120" operator="equal">
      <formula>1</formula>
    </cfRule>
    <cfRule type="cellIs" dxfId="136" priority="121" operator="equal">
      <formula>2</formula>
    </cfRule>
    <cfRule type="cellIs" dxfId="135" priority="122" operator="equal">
      <formula>5</formula>
    </cfRule>
    <cfRule type="cellIs" dxfId="134" priority="123" operator="equal">
      <formula>8</formula>
    </cfRule>
    <cfRule type="cellIs" dxfId="133" priority="124" operator="equal">
      <formula>10</formula>
    </cfRule>
  </conditionalFormatting>
  <conditionalFormatting sqref="M28">
    <cfRule type="cellIs" dxfId="132" priority="116" operator="lessThan">
      <formula>10</formula>
    </cfRule>
    <cfRule type="cellIs" dxfId="131" priority="117" operator="lessThan">
      <formula>40</formula>
    </cfRule>
    <cfRule type="cellIs" dxfId="130" priority="118" operator="lessThan">
      <formula>80</formula>
    </cfRule>
    <cfRule type="cellIs" dxfId="129" priority="119" operator="lessThan">
      <formula>101</formula>
    </cfRule>
  </conditionalFormatting>
  <conditionalFormatting sqref="L28">
    <cfRule type="cellIs" dxfId="128" priority="112" operator="equal">
      <formula>"Risco Baixo"</formula>
    </cfRule>
    <cfRule type="cellIs" dxfId="127" priority="113" operator="equal">
      <formula>"Risco Médio"</formula>
    </cfRule>
    <cfRule type="cellIs" dxfId="126" priority="114" operator="equal">
      <formula>"Risco Alto"</formula>
    </cfRule>
    <cfRule type="cellIs" dxfId="125" priority="115" operator="equal">
      <formula>"Risco Extremo"</formula>
    </cfRule>
  </conditionalFormatting>
  <conditionalFormatting sqref="N28">
    <cfRule type="cellIs" dxfId="124" priority="108" operator="equal">
      <formula>"Risco Baixo é tolerado. A ação de tratamento é Gerenciar o Risco."</formula>
    </cfRule>
    <cfRule type="cellIs" dxfId="123" priority="109" operator="equal">
      <formula>"Risco Médio é tolerado. A ação de tratamento é Gerenciar o Risco."</formula>
    </cfRule>
    <cfRule type="cellIs" dxfId="122" priority="110" operator="equal">
      <formula>"Risco Alto não é tolerado. Deverá ser criada ação de tratamento."</formula>
    </cfRule>
    <cfRule type="cellIs" dxfId="121" priority="111" operator="equal">
      <formula>"Risco Extremo não é tolerado. Deverá ser criada ação de tratamento."</formula>
    </cfRule>
  </conditionalFormatting>
  <conditionalFormatting sqref="M28">
    <cfRule type="cellIs" dxfId="120" priority="93" operator="equal">
      <formula>""</formula>
    </cfRule>
    <cfRule type="cellIs" dxfId="119" priority="104" operator="lessThan">
      <formula>10</formula>
    </cfRule>
    <cfRule type="cellIs" dxfId="118" priority="105" operator="lessThan">
      <formula>40</formula>
    </cfRule>
    <cfRule type="cellIs" dxfId="117" priority="106" operator="lessThan">
      <formula>80</formula>
    </cfRule>
    <cfRule type="cellIs" dxfId="116" priority="107" operator="lessThan">
      <formula>101</formula>
    </cfRule>
  </conditionalFormatting>
  <conditionalFormatting sqref="L28">
    <cfRule type="cellIs" dxfId="115" priority="94" operator="equal">
      <formula>""</formula>
    </cfRule>
    <cfRule type="cellIs" dxfId="114" priority="100" operator="equal">
      <formula>"Risco Baixo"</formula>
    </cfRule>
    <cfRule type="cellIs" dxfId="113" priority="101" operator="equal">
      <formula>"Risco Médio"</formula>
    </cfRule>
    <cfRule type="cellIs" dxfId="112" priority="102" operator="equal">
      <formula>"Risco Alto"</formula>
    </cfRule>
    <cfRule type="cellIs" dxfId="111" priority="103" operator="equal">
      <formula>"Risco Extremo"</formula>
    </cfRule>
  </conditionalFormatting>
  <conditionalFormatting sqref="N28">
    <cfRule type="cellIs" dxfId="110" priority="92" operator="equal">
      <formula>""</formula>
    </cfRule>
    <cfRule type="cellIs" dxfId="109" priority="96" operator="equal">
      <formula>"Risco Baixo é tolerado. A ação de tratamento é Gerenciar o Risco."</formula>
    </cfRule>
    <cfRule type="cellIs" dxfId="108" priority="97" operator="equal">
      <formula>"Risco Médio é tolerado. A ação de tratamento é Gerenciar o Risco."</formula>
    </cfRule>
    <cfRule type="cellIs" dxfId="107" priority="98" operator="equal">
      <formula>"Risco Alto não é tolerado. Deverá ser criada ação de tratamento."</formula>
    </cfRule>
    <cfRule type="cellIs" dxfId="106" priority="99" operator="equal">
      <formula>"Risco Extremo não é tolerado. Deverá ser criada ação de tratamento."</formula>
    </cfRule>
  </conditionalFormatting>
  <conditionalFormatting sqref="I28 K28">
    <cfRule type="cellIs" dxfId="105" priority="95" operator="equal">
      <formula>""</formula>
    </cfRule>
  </conditionalFormatting>
  <conditionalFormatting sqref="M28">
    <cfRule type="cellIs" dxfId="104" priority="87" operator="equal">
      <formula>""</formula>
    </cfRule>
    <cfRule type="cellIs" dxfId="103" priority="88" operator="lessThan">
      <formula>10</formula>
    </cfRule>
    <cfRule type="cellIs" dxfId="102" priority="89" operator="lessThan">
      <formula>40</formula>
    </cfRule>
    <cfRule type="cellIs" dxfId="101" priority="90" operator="lessThan">
      <formula>80</formula>
    </cfRule>
    <cfRule type="cellIs" dxfId="100" priority="91" operator="lessThan">
      <formula>101</formula>
    </cfRule>
  </conditionalFormatting>
  <conditionalFormatting sqref="L28">
    <cfRule type="cellIs" dxfId="99" priority="82" operator="equal">
      <formula>""</formula>
    </cfRule>
    <cfRule type="cellIs" dxfId="98" priority="83" operator="equal">
      <formula>"Risco Baixo"</formula>
    </cfRule>
    <cfRule type="cellIs" dxfId="97" priority="84" operator="equal">
      <formula>"Risco Médio"</formula>
    </cfRule>
    <cfRule type="cellIs" dxfId="96" priority="85" operator="equal">
      <formula>"Risco Alto"</formula>
    </cfRule>
    <cfRule type="cellIs" dxfId="95" priority="86" operator="equal">
      <formula>"Risco Extremo"</formula>
    </cfRule>
  </conditionalFormatting>
  <conditionalFormatting sqref="N28">
    <cfRule type="cellIs" dxfId="94" priority="77" operator="equal">
      <formula>""</formula>
    </cfRule>
    <cfRule type="cellIs" dxfId="93" priority="78" operator="equal">
      <formula>"Risco Baixo é tolerado. A ação de tratamento é Gerenciar o Risco."</formula>
    </cfRule>
    <cfRule type="cellIs" dxfId="92" priority="79" operator="equal">
      <formula>"Risco Médio é tolerado. A ação de tratamento é Gerenciar o Risco."</formula>
    </cfRule>
    <cfRule type="cellIs" dxfId="91" priority="80" operator="equal">
      <formula>"Risco Alto não é tolerado. Deverá ser criada ação de tratamento."</formula>
    </cfRule>
    <cfRule type="cellIs" dxfId="90" priority="81" operator="equal">
      <formula>"Risco Extremo não é tolerado. Deverá ser criada ação de tratamento."</formula>
    </cfRule>
  </conditionalFormatting>
  <conditionalFormatting sqref="I28">
    <cfRule type="cellIs" dxfId="89" priority="76" operator="equal">
      <formula>""</formula>
    </cfRule>
  </conditionalFormatting>
  <conditionalFormatting sqref="K28">
    <cfRule type="cellIs" dxfId="88" priority="75" operator="equal">
      <formula>""</formula>
    </cfRule>
  </conditionalFormatting>
  <conditionalFormatting sqref="N28">
    <cfRule type="cellIs" dxfId="87" priority="70" operator="equal">
      <formula>""</formula>
    </cfRule>
    <cfRule type="cellIs" dxfId="86" priority="71" operator="equal">
      <formula>"O risco baixo está dentro do apetite a riscos da UFPA, portanto, deve ser apenas monitorado."</formula>
    </cfRule>
    <cfRule type="cellIs" dxfId="85" priority="72" operator="equal">
      <formula>"O risco médio está dentro do apetite a riscos da UFPA, portanto, deve ser apenas monitorado."</formula>
    </cfRule>
    <cfRule type="cellIs" dxfId="84" priority="73" operator="equal">
      <formula>"O risco alto deverá ser priorizado para tratamento, pois está fora do limite de apetite tolerado."</formula>
    </cfRule>
    <cfRule type="cellIs" dxfId="83" priority="74" operator="equal">
      <formula>"O risco extremo deverá ser priorizado para tratamento, pois está fora do limite de apetite tolerado."</formula>
    </cfRule>
  </conditionalFormatting>
  <conditionalFormatting sqref="H28">
    <cfRule type="cellIs" dxfId="82" priority="65" stopIfTrue="1" operator="equal">
      <formula>10</formula>
    </cfRule>
    <cfRule type="cellIs" dxfId="81" priority="66" stopIfTrue="1" operator="equal">
      <formula>1</formula>
    </cfRule>
    <cfRule type="cellIs" dxfId="80" priority="67" stopIfTrue="1" operator="equal">
      <formula>2</formula>
    </cfRule>
    <cfRule type="cellIs" dxfId="79" priority="68" stopIfTrue="1" operator="equal">
      <formula>5</formula>
    </cfRule>
    <cfRule type="cellIs" dxfId="78" priority="69" stopIfTrue="1" operator="equal">
      <formula>8</formula>
    </cfRule>
  </conditionalFormatting>
  <conditionalFormatting sqref="J28">
    <cfRule type="cellIs" dxfId="77" priority="64" stopIfTrue="1" operator="equal">
      <formula>1</formula>
    </cfRule>
  </conditionalFormatting>
  <conditionalFormatting sqref="O28:S28">
    <cfRule type="cellIs" dxfId="76" priority="63" stopIfTrue="1" operator="equal">
      <formula>"RB"</formula>
    </cfRule>
  </conditionalFormatting>
  <conditionalFormatting sqref="I29 K29">
    <cfRule type="cellIs" dxfId="75" priority="58" operator="equal">
      <formula>1</formula>
    </cfRule>
    <cfRule type="cellIs" dxfId="74" priority="59" operator="equal">
      <formula>2</formula>
    </cfRule>
    <cfRule type="cellIs" dxfId="73" priority="60" operator="equal">
      <formula>5</formula>
    </cfRule>
    <cfRule type="cellIs" dxfId="72" priority="61" operator="equal">
      <formula>8</formula>
    </cfRule>
    <cfRule type="cellIs" dxfId="71" priority="62" operator="equal">
      <formula>10</formula>
    </cfRule>
  </conditionalFormatting>
  <conditionalFormatting sqref="M29">
    <cfRule type="cellIs" dxfId="70" priority="54" operator="lessThan">
      <formula>10</formula>
    </cfRule>
    <cfRule type="cellIs" dxfId="69" priority="55" operator="lessThan">
      <formula>40</formula>
    </cfRule>
    <cfRule type="cellIs" dxfId="68" priority="56" operator="lessThan">
      <formula>80</formula>
    </cfRule>
    <cfRule type="cellIs" dxfId="67" priority="57" operator="lessThan">
      <formula>101</formula>
    </cfRule>
  </conditionalFormatting>
  <conditionalFormatting sqref="L29">
    <cfRule type="cellIs" dxfId="66" priority="50" operator="equal">
      <formula>"Risco Baixo"</formula>
    </cfRule>
    <cfRule type="cellIs" dxfId="65" priority="51" operator="equal">
      <formula>"Risco Médio"</formula>
    </cfRule>
    <cfRule type="cellIs" dxfId="64" priority="52" operator="equal">
      <formula>"Risco Alto"</formula>
    </cfRule>
    <cfRule type="cellIs" dxfId="63" priority="53" operator="equal">
      <formula>"Risco Extremo"</formula>
    </cfRule>
  </conditionalFormatting>
  <conditionalFormatting sqref="N29">
    <cfRule type="cellIs" dxfId="62" priority="46" operator="equal">
      <formula>"Risco Baixo é tolerado. A ação de tratamento é Gerenciar o Risco."</formula>
    </cfRule>
    <cfRule type="cellIs" dxfId="61" priority="47" operator="equal">
      <formula>"Risco Médio é tolerado. A ação de tratamento é Gerenciar o Risco."</formula>
    </cfRule>
    <cfRule type="cellIs" dxfId="60" priority="48" operator="equal">
      <formula>"Risco Alto não é tolerado. Deverá ser criada ação de tratamento."</formula>
    </cfRule>
    <cfRule type="cellIs" dxfId="59" priority="49" operator="equal">
      <formula>"Risco Extremo não é tolerado. Deverá ser criada ação de tratamento."</formula>
    </cfRule>
  </conditionalFormatting>
  <conditionalFormatting sqref="M29">
    <cfRule type="cellIs" dxfId="58" priority="31" operator="equal">
      <formula>""</formula>
    </cfRule>
    <cfRule type="cellIs" dxfId="57" priority="42" operator="lessThan">
      <formula>10</formula>
    </cfRule>
    <cfRule type="cellIs" dxfId="56" priority="43" operator="lessThan">
      <formula>40</formula>
    </cfRule>
    <cfRule type="cellIs" dxfId="55" priority="44" operator="lessThan">
      <formula>80</formula>
    </cfRule>
    <cfRule type="cellIs" dxfId="54" priority="45" operator="lessThan">
      <formula>101</formula>
    </cfRule>
  </conditionalFormatting>
  <conditionalFormatting sqref="L29">
    <cfRule type="cellIs" dxfId="53" priority="32" operator="equal">
      <formula>""</formula>
    </cfRule>
    <cfRule type="cellIs" dxfId="52" priority="38" operator="equal">
      <formula>"Risco Baixo"</formula>
    </cfRule>
    <cfRule type="cellIs" dxfId="51" priority="39" operator="equal">
      <formula>"Risco Médio"</formula>
    </cfRule>
    <cfRule type="cellIs" dxfId="50" priority="40" operator="equal">
      <formula>"Risco Alto"</formula>
    </cfRule>
    <cfRule type="cellIs" dxfId="49" priority="41" operator="equal">
      <formula>"Risco Extremo"</formula>
    </cfRule>
  </conditionalFormatting>
  <conditionalFormatting sqref="N29">
    <cfRule type="cellIs" dxfId="48" priority="30" operator="equal">
      <formula>""</formula>
    </cfRule>
    <cfRule type="cellIs" dxfId="47" priority="34" operator="equal">
      <formula>"Risco Baixo é tolerado. A ação de tratamento é Gerenciar o Risco."</formula>
    </cfRule>
    <cfRule type="cellIs" dxfId="46" priority="35" operator="equal">
      <formula>"Risco Médio é tolerado. A ação de tratamento é Gerenciar o Risco."</formula>
    </cfRule>
    <cfRule type="cellIs" dxfId="45" priority="36" operator="equal">
      <formula>"Risco Alto não é tolerado. Deverá ser criada ação de tratamento."</formula>
    </cfRule>
    <cfRule type="cellIs" dxfId="44" priority="37" operator="equal">
      <formula>"Risco Extremo não é tolerado. Deverá ser criada ação de tratamento."</formula>
    </cfRule>
  </conditionalFormatting>
  <conditionalFormatting sqref="I29 K29">
    <cfRule type="cellIs" dxfId="43" priority="33" operator="equal">
      <formula>""</formula>
    </cfRule>
  </conditionalFormatting>
  <conditionalFormatting sqref="M29">
    <cfRule type="cellIs" dxfId="42" priority="25" operator="equal">
      <formula>""</formula>
    </cfRule>
    <cfRule type="cellIs" dxfId="41" priority="26" operator="lessThan">
      <formula>10</formula>
    </cfRule>
    <cfRule type="cellIs" dxfId="40" priority="27" operator="lessThan">
      <formula>40</formula>
    </cfRule>
    <cfRule type="cellIs" dxfId="39" priority="28" operator="lessThan">
      <formula>80</formula>
    </cfRule>
    <cfRule type="cellIs" dxfId="38" priority="29" operator="lessThan">
      <formula>101</formula>
    </cfRule>
  </conditionalFormatting>
  <conditionalFormatting sqref="L29">
    <cfRule type="cellIs" dxfId="37" priority="20" operator="equal">
      <formula>""</formula>
    </cfRule>
    <cfRule type="cellIs" dxfId="36" priority="21" operator="equal">
      <formula>"Risco Baixo"</formula>
    </cfRule>
    <cfRule type="cellIs" dxfId="35" priority="22" operator="equal">
      <formula>"Risco Médio"</formula>
    </cfRule>
    <cfRule type="cellIs" dxfId="34" priority="23" operator="equal">
      <formula>"Risco Alto"</formula>
    </cfRule>
    <cfRule type="cellIs" dxfId="33" priority="24" operator="equal">
      <formula>"Risco Extremo"</formula>
    </cfRule>
  </conditionalFormatting>
  <conditionalFormatting sqref="N29">
    <cfRule type="cellIs" dxfId="32" priority="15" operator="equal">
      <formula>""</formula>
    </cfRule>
    <cfRule type="cellIs" dxfId="31" priority="16" operator="equal">
      <formula>"Risco Baixo é tolerado. A ação de tratamento é Gerenciar o Risco."</formula>
    </cfRule>
    <cfRule type="cellIs" dxfId="30" priority="17" operator="equal">
      <formula>"Risco Médio é tolerado. A ação de tratamento é Gerenciar o Risco."</formula>
    </cfRule>
    <cfRule type="cellIs" dxfId="29" priority="18" operator="equal">
      <formula>"Risco Alto não é tolerado. Deverá ser criada ação de tratamento."</formula>
    </cfRule>
    <cfRule type="cellIs" dxfId="28" priority="19" operator="equal">
      <formula>"Risco Extremo não é tolerado. Deverá ser criada ação de tratamento."</formula>
    </cfRule>
  </conditionalFormatting>
  <conditionalFormatting sqref="I29">
    <cfRule type="cellIs" dxfId="27" priority="14" operator="equal">
      <formula>""</formula>
    </cfRule>
  </conditionalFormatting>
  <conditionalFormatting sqref="K29">
    <cfRule type="cellIs" dxfId="26" priority="13" operator="equal">
      <formula>""</formula>
    </cfRule>
  </conditionalFormatting>
  <conditionalFormatting sqref="N29">
    <cfRule type="cellIs" dxfId="25" priority="8" operator="equal">
      <formula>""</formula>
    </cfRule>
    <cfRule type="cellIs" dxfId="24" priority="9" operator="equal">
      <formula>"O risco baixo está dentro do apetite a riscos da UFPA, portanto, deve ser apenas monitorado."</formula>
    </cfRule>
    <cfRule type="cellIs" dxfId="23" priority="10" operator="equal">
      <formula>"O risco médio está dentro do apetite a riscos da UFPA, portanto, deve ser apenas monitorado."</formula>
    </cfRule>
    <cfRule type="cellIs" dxfId="22" priority="11" operator="equal">
      <formula>"O risco alto deverá ser priorizado para tratamento, pois está fora do limite de apetite tolerado."</formula>
    </cfRule>
    <cfRule type="cellIs" dxfId="21" priority="12" operator="equal">
      <formula>"O risco extremo deverá ser priorizado para tratamento, pois está fora do limite de apetite tolerado."</formula>
    </cfRule>
  </conditionalFormatting>
  <conditionalFormatting sqref="H29">
    <cfRule type="cellIs" dxfId="20" priority="3" stopIfTrue="1" operator="equal">
      <formula>10</formula>
    </cfRule>
    <cfRule type="cellIs" dxfId="19" priority="4" stopIfTrue="1" operator="equal">
      <formula>1</formula>
    </cfRule>
    <cfRule type="cellIs" dxfId="18" priority="5" stopIfTrue="1" operator="equal">
      <formula>2</formula>
    </cfRule>
    <cfRule type="cellIs" dxfId="17" priority="6" stopIfTrue="1" operator="equal">
      <formula>5</formula>
    </cfRule>
    <cfRule type="cellIs" dxfId="16" priority="7" stopIfTrue="1" operator="equal">
      <formula>8</formula>
    </cfRule>
  </conditionalFormatting>
  <conditionalFormatting sqref="J29">
    <cfRule type="cellIs" dxfId="15" priority="2" stopIfTrue="1" operator="equal">
      <formula>1</formula>
    </cfRule>
  </conditionalFormatting>
  <conditionalFormatting sqref="O29:S29">
    <cfRule type="cellIs" dxfId="14" priority="1" stopIfTrue="1" operator="equal">
      <formula>"RB"</formula>
    </cfRule>
  </conditionalFormatting>
  <dataValidations count="3">
    <dataValidation type="list" allowBlank="1" showInputMessage="1" showErrorMessage="1" sqref="O10:S30">
      <formula1>"Sim,Não"</formula1>
    </dataValidation>
    <dataValidation type="list" allowBlank="1" showInputMessage="1" showErrorMessage="1" sqref="H10:H30">
      <formula1>"Muito Baixa,Baixa,Média,Alta,Muito Alta"</formula1>
    </dataValidation>
    <dataValidation type="list" allowBlank="1" showInputMessage="1" showErrorMessage="1" sqref="J10:J30">
      <formula1>"Muito Baixo,Baixo,Médio,Alto,Muito Alto"</formula1>
    </dataValidation>
  </dataValidations>
  <pageMargins left="0.511811024" right="0.511811024" top="0.78740157499999996" bottom="0.78740157499999996" header="0.31496062000000002" footer="0.31496062000000002"/>
  <pageSetup paperSize="9" scale="30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E21"/>
  <sheetViews>
    <sheetView showGridLines="0" topLeftCell="A13" workbookViewId="0">
      <selection activeCell="D8" sqref="D8"/>
    </sheetView>
  </sheetViews>
  <sheetFormatPr defaultRowHeight="15.75" x14ac:dyDescent="0.25"/>
  <cols>
    <col min="1" max="1" width="9.140625" style="11"/>
    <col min="2" max="2" width="1.140625" style="11" customWidth="1"/>
    <col min="3" max="3" width="22.5703125" style="11" customWidth="1"/>
    <col min="4" max="4" width="9.28515625" style="11" customWidth="1"/>
    <col min="5" max="5" width="62.85546875" style="11" customWidth="1"/>
    <col min="6" max="6" width="1.140625" style="11" customWidth="1"/>
    <col min="7" max="7" width="9.140625" style="11"/>
    <col min="8" max="9" width="9.140625" style="11" customWidth="1"/>
    <col min="10" max="16384" width="9.140625" style="11"/>
  </cols>
  <sheetData>
    <row r="3" spans="3:5" ht="4.5" customHeight="1" thickBot="1" x14ac:dyDescent="0.3"/>
    <row r="4" spans="3:5" ht="16.5" thickBot="1" x14ac:dyDescent="0.3">
      <c r="C4" s="128" t="s">
        <v>72</v>
      </c>
      <c r="D4" s="129"/>
      <c r="E4" s="130"/>
    </row>
    <row r="5" spans="3:5" ht="16.5" thickBot="1" x14ac:dyDescent="0.3">
      <c r="C5" s="13" t="s">
        <v>0</v>
      </c>
      <c r="D5" s="14" t="s">
        <v>1</v>
      </c>
      <c r="E5" s="15" t="s">
        <v>69</v>
      </c>
    </row>
    <row r="6" spans="3:5" ht="49.5" customHeight="1" x14ac:dyDescent="0.25">
      <c r="C6" s="23" t="s">
        <v>4</v>
      </c>
      <c r="D6" s="16">
        <v>1</v>
      </c>
      <c r="E6" s="17" t="s">
        <v>74</v>
      </c>
    </row>
    <row r="7" spans="3:5" ht="49.5" customHeight="1" x14ac:dyDescent="0.25">
      <c r="C7" s="24" t="s">
        <v>2</v>
      </c>
      <c r="D7" s="18">
        <v>2</v>
      </c>
      <c r="E7" s="19" t="s">
        <v>75</v>
      </c>
    </row>
    <row r="8" spans="3:5" ht="49.5" customHeight="1" x14ac:dyDescent="0.25">
      <c r="C8" s="25" t="s">
        <v>3</v>
      </c>
      <c r="D8" s="18">
        <v>5</v>
      </c>
      <c r="E8" s="19" t="s">
        <v>76</v>
      </c>
    </row>
    <row r="9" spans="3:5" ht="49.5" customHeight="1" x14ac:dyDescent="0.25">
      <c r="C9" s="26" t="s">
        <v>81</v>
      </c>
      <c r="D9" s="18">
        <v>8</v>
      </c>
      <c r="E9" s="19" t="s">
        <v>77</v>
      </c>
    </row>
    <row r="10" spans="3:5" ht="49.5" customHeight="1" thickBot="1" x14ac:dyDescent="0.3">
      <c r="C10" s="27" t="s">
        <v>5</v>
      </c>
      <c r="D10" s="20">
        <v>10</v>
      </c>
      <c r="E10" s="21" t="s">
        <v>86</v>
      </c>
    </row>
    <row r="11" spans="3:5" ht="4.5" customHeight="1" x14ac:dyDescent="0.25"/>
    <row r="13" spans="3:5" ht="4.5" customHeight="1" thickBot="1" x14ac:dyDescent="0.3"/>
    <row r="14" spans="3:5" ht="16.5" thickBot="1" x14ac:dyDescent="0.3">
      <c r="C14" s="128" t="s">
        <v>73</v>
      </c>
      <c r="D14" s="129"/>
      <c r="E14" s="130"/>
    </row>
    <row r="15" spans="3:5" ht="16.5" thickBot="1" x14ac:dyDescent="0.3">
      <c r="C15" s="13" t="s">
        <v>11</v>
      </c>
      <c r="D15" s="14" t="s">
        <v>1</v>
      </c>
      <c r="E15" s="15" t="s">
        <v>69</v>
      </c>
    </row>
    <row r="16" spans="3:5" ht="49.5" customHeight="1" x14ac:dyDescent="0.25">
      <c r="C16" s="23" t="s">
        <v>6</v>
      </c>
      <c r="D16" s="16">
        <v>1</v>
      </c>
      <c r="E16" s="17" t="s">
        <v>71</v>
      </c>
    </row>
    <row r="17" spans="3:5" ht="49.5" customHeight="1" x14ac:dyDescent="0.25">
      <c r="C17" s="24" t="s">
        <v>7</v>
      </c>
      <c r="D17" s="18">
        <v>2</v>
      </c>
      <c r="E17" s="19" t="s">
        <v>70</v>
      </c>
    </row>
    <row r="18" spans="3:5" ht="49.5" customHeight="1" x14ac:dyDescent="0.25">
      <c r="C18" s="25" t="s">
        <v>8</v>
      </c>
      <c r="D18" s="18">
        <v>5</v>
      </c>
      <c r="E18" s="19" t="s">
        <v>78</v>
      </c>
    </row>
    <row r="19" spans="3:5" ht="49.5" customHeight="1" x14ac:dyDescent="0.25">
      <c r="C19" s="26" t="s">
        <v>9</v>
      </c>
      <c r="D19" s="18">
        <v>8</v>
      </c>
      <c r="E19" s="19" t="s">
        <v>79</v>
      </c>
    </row>
    <row r="20" spans="3:5" ht="49.5" customHeight="1" thickBot="1" x14ac:dyDescent="0.3">
      <c r="C20" s="27" t="s">
        <v>10</v>
      </c>
      <c r="D20" s="20">
        <v>10</v>
      </c>
      <c r="E20" s="21" t="s">
        <v>80</v>
      </c>
    </row>
    <row r="21" spans="3:5" ht="4.5" customHeight="1" x14ac:dyDescent="0.25"/>
  </sheetData>
  <mergeCells count="2">
    <mergeCell ref="C4:E4"/>
    <mergeCell ref="C14:E14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D9"/>
  <sheetViews>
    <sheetView showGridLines="0" workbookViewId="0">
      <selection activeCell="C29" sqref="C29"/>
    </sheetView>
  </sheetViews>
  <sheetFormatPr defaultRowHeight="15" x14ac:dyDescent="0.25"/>
  <cols>
    <col min="1" max="1" width="9.140625" style="12"/>
    <col min="2" max="2" width="0.5703125" style="12" customWidth="1"/>
    <col min="3" max="3" width="26.42578125" style="12" customWidth="1"/>
    <col min="4" max="4" width="32.5703125" style="12" customWidth="1"/>
    <col min="5" max="5" width="0.5703125" style="12" customWidth="1"/>
    <col min="6" max="16384" width="9.140625" style="12"/>
  </cols>
  <sheetData>
    <row r="2" spans="3:4" ht="5.25" customHeight="1" thickBot="1" x14ac:dyDescent="0.3"/>
    <row r="3" spans="3:4" s="22" customFormat="1" ht="16.5" thickBot="1" x14ac:dyDescent="0.3">
      <c r="C3" s="128" t="s">
        <v>84</v>
      </c>
      <c r="D3" s="130"/>
    </row>
    <row r="4" spans="3:4" ht="15.75" x14ac:dyDescent="0.25">
      <c r="C4" s="28" t="s">
        <v>13</v>
      </c>
      <c r="D4" s="29" t="s">
        <v>12</v>
      </c>
    </row>
    <row r="5" spans="3:4" ht="33.75" customHeight="1" x14ac:dyDescent="0.25">
      <c r="C5" s="24" t="s">
        <v>14</v>
      </c>
      <c r="D5" s="30" t="s">
        <v>87</v>
      </c>
    </row>
    <row r="6" spans="3:4" ht="33.75" customHeight="1" x14ac:dyDescent="0.25">
      <c r="C6" s="25" t="s">
        <v>15</v>
      </c>
      <c r="D6" s="30" t="s">
        <v>88</v>
      </c>
    </row>
    <row r="7" spans="3:4" ht="33.75" customHeight="1" x14ac:dyDescent="0.25">
      <c r="C7" s="26" t="s">
        <v>16</v>
      </c>
      <c r="D7" s="30" t="s">
        <v>89</v>
      </c>
    </row>
    <row r="8" spans="3:4" ht="33.75" customHeight="1" thickBot="1" x14ac:dyDescent="0.3">
      <c r="C8" s="27" t="s">
        <v>17</v>
      </c>
      <c r="D8" s="31" t="s">
        <v>18</v>
      </c>
    </row>
    <row r="9" spans="3:4" ht="5.25" customHeight="1" x14ac:dyDescent="0.25"/>
  </sheetData>
  <mergeCells count="1">
    <mergeCell ref="C3:D3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J12"/>
  <sheetViews>
    <sheetView showGridLines="0" workbookViewId="0">
      <selection activeCell="C29" sqref="C29"/>
    </sheetView>
  </sheetViews>
  <sheetFormatPr defaultRowHeight="15.75" x14ac:dyDescent="0.25"/>
  <cols>
    <col min="1" max="1" width="9.140625" style="11"/>
    <col min="2" max="2" width="1" style="11" customWidth="1"/>
    <col min="3" max="3" width="3.140625" style="11" customWidth="1"/>
    <col min="4" max="4" width="8.28515625" style="11" customWidth="1"/>
    <col min="5" max="5" width="0.7109375" style="11" customWidth="1"/>
    <col min="6" max="10" width="8.28515625" style="11" customWidth="1"/>
    <col min="11" max="11" width="1" style="11" customWidth="1"/>
    <col min="12" max="16384" width="9.140625" style="11"/>
  </cols>
  <sheetData>
    <row r="2" spans="3:10" ht="4.5" customHeight="1" thickBot="1" x14ac:dyDescent="0.3"/>
    <row r="3" spans="3:10" ht="16.5" thickBot="1" x14ac:dyDescent="0.3">
      <c r="C3" s="128" t="s">
        <v>85</v>
      </c>
      <c r="D3" s="129"/>
      <c r="E3" s="129"/>
      <c r="F3" s="129"/>
      <c r="G3" s="129"/>
      <c r="H3" s="129"/>
      <c r="I3" s="129"/>
      <c r="J3" s="130"/>
    </row>
    <row r="4" spans="3:10" ht="33.75" customHeight="1" x14ac:dyDescent="0.25">
      <c r="C4" s="131" t="s">
        <v>19</v>
      </c>
      <c r="D4" s="32" t="s">
        <v>21</v>
      </c>
      <c r="E4" s="33"/>
      <c r="F4" s="42" t="s">
        <v>26</v>
      </c>
      <c r="G4" s="42" t="s">
        <v>40</v>
      </c>
      <c r="H4" s="43" t="s">
        <v>37</v>
      </c>
      <c r="I4" s="44" t="s">
        <v>43</v>
      </c>
      <c r="J4" s="45" t="s">
        <v>44</v>
      </c>
    </row>
    <row r="5" spans="3:10" ht="33.75" customHeight="1" x14ac:dyDescent="0.25">
      <c r="C5" s="131"/>
      <c r="D5" s="34" t="s">
        <v>22</v>
      </c>
      <c r="E5" s="33"/>
      <c r="F5" s="46" t="s">
        <v>27</v>
      </c>
      <c r="G5" s="47" t="s">
        <v>41</v>
      </c>
      <c r="H5" s="48" t="s">
        <v>38</v>
      </c>
      <c r="I5" s="48" t="s">
        <v>39</v>
      </c>
      <c r="J5" s="49" t="s">
        <v>43</v>
      </c>
    </row>
    <row r="6" spans="3:10" ht="33.75" customHeight="1" x14ac:dyDescent="0.25">
      <c r="C6" s="131"/>
      <c r="D6" s="36" t="s">
        <v>23</v>
      </c>
      <c r="E6" s="33"/>
      <c r="F6" s="46" t="s">
        <v>28</v>
      </c>
      <c r="G6" s="47" t="s">
        <v>26</v>
      </c>
      <c r="H6" s="47" t="s">
        <v>42</v>
      </c>
      <c r="I6" s="48" t="s">
        <v>38</v>
      </c>
      <c r="J6" s="50" t="s">
        <v>37</v>
      </c>
    </row>
    <row r="7" spans="3:10" ht="33.75" customHeight="1" x14ac:dyDescent="0.25">
      <c r="C7" s="131"/>
      <c r="D7" s="35" t="s">
        <v>24</v>
      </c>
      <c r="E7" s="33"/>
      <c r="F7" s="46" t="s">
        <v>29</v>
      </c>
      <c r="G7" s="46" t="s">
        <v>31</v>
      </c>
      <c r="H7" s="47" t="s">
        <v>26</v>
      </c>
      <c r="I7" s="47" t="s">
        <v>41</v>
      </c>
      <c r="J7" s="51" t="s">
        <v>40</v>
      </c>
    </row>
    <row r="8" spans="3:10" ht="33.75" customHeight="1" x14ac:dyDescent="0.25">
      <c r="C8" s="132"/>
      <c r="D8" s="38" t="s">
        <v>25</v>
      </c>
      <c r="E8" s="33"/>
      <c r="F8" s="46" t="s">
        <v>30</v>
      </c>
      <c r="G8" s="46" t="s">
        <v>29</v>
      </c>
      <c r="H8" s="46" t="s">
        <v>28</v>
      </c>
      <c r="I8" s="46" t="s">
        <v>27</v>
      </c>
      <c r="J8" s="51" t="s">
        <v>26</v>
      </c>
    </row>
    <row r="9" spans="3:10" ht="3.75" customHeight="1" x14ac:dyDescent="0.25">
      <c r="C9" s="39"/>
      <c r="D9" s="33"/>
      <c r="E9" s="33"/>
      <c r="F9" s="33"/>
      <c r="G9" s="33"/>
      <c r="H9" s="33"/>
      <c r="I9" s="33"/>
      <c r="J9" s="40"/>
    </row>
    <row r="10" spans="3:10" ht="33.75" customHeight="1" x14ac:dyDescent="0.25">
      <c r="C10" s="135"/>
      <c r="D10" s="136"/>
      <c r="E10" s="33"/>
      <c r="F10" s="38" t="s">
        <v>32</v>
      </c>
      <c r="G10" s="35" t="s">
        <v>33</v>
      </c>
      <c r="H10" s="36" t="s">
        <v>34</v>
      </c>
      <c r="I10" s="34" t="s">
        <v>35</v>
      </c>
      <c r="J10" s="37" t="s">
        <v>36</v>
      </c>
    </row>
    <row r="11" spans="3:10" ht="16.5" customHeight="1" thickBot="1" x14ac:dyDescent="0.3">
      <c r="C11" s="137"/>
      <c r="D11" s="138"/>
      <c r="E11" s="41"/>
      <c r="F11" s="133" t="s">
        <v>20</v>
      </c>
      <c r="G11" s="133"/>
      <c r="H11" s="133"/>
      <c r="I11" s="133"/>
      <c r="J11" s="134"/>
    </row>
    <row r="12" spans="3:10" ht="4.5" customHeight="1" x14ac:dyDescent="0.25"/>
  </sheetData>
  <mergeCells count="4">
    <mergeCell ref="C3:J3"/>
    <mergeCell ref="C4:C8"/>
    <mergeCell ref="F11:J11"/>
    <mergeCell ref="C10:D11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zoomScaleNormal="100" workbookViewId="0">
      <selection activeCell="C32" sqref="C32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H27"/>
  <sheetViews>
    <sheetView showGridLines="0" zoomScale="80" zoomScaleNormal="80" zoomScaleSheetLayoutView="70" workbookViewId="0">
      <pane ySplit="6" topLeftCell="A7" activePane="bottomLeft" state="frozen"/>
      <selection pane="bottomLeft" activeCell="H12" sqref="H12"/>
    </sheetView>
  </sheetViews>
  <sheetFormatPr defaultRowHeight="15" x14ac:dyDescent="0.25"/>
  <cols>
    <col min="1" max="1" width="3.28515625" customWidth="1"/>
    <col min="2" max="2" width="8.140625" customWidth="1"/>
    <col min="3" max="3" width="36" customWidth="1"/>
    <col min="4" max="4" width="34.42578125" customWidth="1"/>
    <col min="5" max="5" width="14.85546875" customWidth="1"/>
    <col min="6" max="6" width="41" customWidth="1"/>
    <col min="7" max="7" width="23.140625" bestFit="1" customWidth="1"/>
    <col min="8" max="8" width="21.42578125" customWidth="1"/>
  </cols>
  <sheetData>
    <row r="1" spans="2:8" ht="10.5" customHeight="1" x14ac:dyDescent="0.25">
      <c r="B1" s="56"/>
    </row>
    <row r="2" spans="2:8" ht="19.5" customHeight="1" x14ac:dyDescent="0.3">
      <c r="B2" s="139" t="str">
        <f>'Planilha de Gestão de Riscos'!B2:D2</f>
        <v>UFPA - Planilha de Gestão de Riscos</v>
      </c>
      <c r="C2" s="139"/>
    </row>
    <row r="3" spans="2:8" ht="19.5" customHeight="1" x14ac:dyDescent="0.3">
      <c r="B3" s="139" t="str">
        <f>IF('Planilha de Gestão de Riscos'!G2=0,"Unidade:","Unidade:"&amp;" "&amp;'Planilha de Gestão de Riscos'!G2)</f>
        <v>Unidade: Núcleo de Ecologia Aquática e Pesca da Amazônia | NEAP (11.92)</v>
      </c>
      <c r="C3" s="139"/>
    </row>
    <row r="4" spans="2:8" ht="19.5" customHeight="1" thickBot="1" x14ac:dyDescent="0.35">
      <c r="B4" s="57" t="str">
        <f>IF('Planilha de Gestão de Riscos'!D5=0,"Objeto Geral:","Objeto Geral:"&amp;" "&amp;'Planilha de Gestão de Riscos'!D5)</f>
        <v>Objeto Geral: Formação de recursos humanos qualificados na temática ecologia aquática e pesca da Amazônia</v>
      </c>
    </row>
    <row r="5" spans="2:8" ht="21.75" customHeight="1" x14ac:dyDescent="0.25">
      <c r="B5" s="144" t="str">
        <f>'Planilha de Gestão de Riscos'!B8</f>
        <v>Item</v>
      </c>
      <c r="C5" s="146" t="str">
        <f>'Planilha de Gestão de Riscos'!C8</f>
        <v>Objeto analisado (específico)</v>
      </c>
      <c r="D5" s="146" t="str">
        <f>'Planilha de Gestão de Riscos'!E8</f>
        <v>Risco</v>
      </c>
      <c r="E5" s="148" t="str">
        <f>'Planilha de Gestão de Riscos'!L8</f>
        <v>Nível de Risco (P X I)</v>
      </c>
      <c r="F5" s="140" t="str">
        <f>'Planilha de Gestão de Riscos'!T8</f>
        <v>Ação de Tratamento</v>
      </c>
      <c r="G5" s="140" t="str">
        <f>'Planilha de Gestão de Riscos'!U9</f>
        <v>Executor da ação de tratamento</v>
      </c>
      <c r="H5" s="142" t="str">
        <f>'Planilha de Gestão de Riscos'!V9</f>
        <v xml:space="preserve">Prazo </v>
      </c>
    </row>
    <row r="6" spans="2:8" x14ac:dyDescent="0.25">
      <c r="B6" s="145"/>
      <c r="C6" s="147"/>
      <c r="D6" s="147"/>
      <c r="E6" s="149"/>
      <c r="F6" s="141"/>
      <c r="G6" s="141"/>
      <c r="H6" s="143"/>
    </row>
    <row r="7" spans="2:8" s="4" customFormat="1" ht="75" x14ac:dyDescent="0.25">
      <c r="B7" s="2">
        <v>1</v>
      </c>
      <c r="C7" s="3" t="str">
        <f>IF('Planilha de Gestão de Riscos'!C10=0,"",'Planilha de Gestão de Riscos'!C10)</f>
        <v>Gerar e transferir conhecimentos e habilidadesfocados na formação de cidadãos com capadidade crítica capazes de modificar a sociedade onde estão inseridos.</v>
      </c>
      <c r="D7" s="3" t="str">
        <f>IF('Planilha de Gestão de Riscos'!E10=0,"",'Planilha de Gestão de Riscos'!E10)</f>
        <v>Desmotivação</v>
      </c>
      <c r="E7" s="1" t="str">
        <f>IF('Planilha de Gestão de Riscos'!L10=0,"",'Planilha de Gestão de Riscos'!L10)</f>
        <v>Risco Baixo</v>
      </c>
      <c r="F7" s="3" t="str">
        <f>IF('Planilha de Gestão de Riscos'!T10=0,"",'Planilha de Gestão de Riscos'!T10)</f>
        <v>Monitorar o risco e estabelecer diálogos constantes com discentes e orientadores/as de modo a identificar dificuldades antes que agravem.</v>
      </c>
      <c r="G7" s="3" t="str">
        <f>IF('Planilha de Gestão de Riscos'!U10=0,"",'Planilha de Gestão de Riscos'!U10)</f>
        <v>Subunidade PPGEAP e servidores NEAP</v>
      </c>
      <c r="H7" s="55" t="str">
        <f>IF('Planilha de Gestão de Riscos'!V10=0,"",'Planilha de Gestão de Riscos'!V10)</f>
        <v>Dezembro/2023</v>
      </c>
    </row>
    <row r="8" spans="2:8" s="4" customFormat="1" ht="90" x14ac:dyDescent="0.25">
      <c r="B8" s="2">
        <v>2</v>
      </c>
      <c r="C8" s="3" t="str">
        <f>IF('Planilha de Gestão de Riscos'!C11=0,"",'Planilha de Gestão de Riscos'!C11)</f>
        <v>Estabelecimento de cooperações com instituições/laboratórios no âmbito nacional e internacional para transferência de conhecimentos e tecnologias voltadas para o desenvolvimento.</v>
      </c>
      <c r="D8" s="3" t="str">
        <f>IF('Planilha de Gestão de Riscos'!E11=0,"",'Planilha de Gestão de Riscos'!E11)</f>
        <v>Falta de participação em ações interinstitucionais nacionais e internacionais</v>
      </c>
      <c r="E8" s="1" t="str">
        <f>IF('Planilha de Gestão de Riscos'!L11=0,"",'Planilha de Gestão de Riscos'!L11)</f>
        <v>Risco Baixo</v>
      </c>
      <c r="F8" s="3" t="str">
        <f>IF('Planilha de Gestão de Riscos'!T11=0,"",'Planilha de Gestão de Riscos'!T11)</f>
        <v>Monitorar o risco.</v>
      </c>
      <c r="G8" s="3" t="str">
        <f>IF('Planilha de Gestão de Riscos'!U11=0,"",'Planilha de Gestão de Riscos'!U11)</f>
        <v>Subunidade PPGEAP e servidores NEAP</v>
      </c>
      <c r="H8" s="55" t="str">
        <f>IF('Planilha de Gestão de Riscos'!V11=0,"",'Planilha de Gestão de Riscos'!V11)</f>
        <v>Dezembro/2023</v>
      </c>
    </row>
    <row r="9" spans="2:8" s="4" customFormat="1" ht="90" x14ac:dyDescent="0.25">
      <c r="B9" s="2">
        <v>3</v>
      </c>
      <c r="C9" s="3" t="str">
        <f>IF('Planilha de Gestão de Riscos'!C12=0,"",'Planilha de Gestão de Riscos'!C12)</f>
        <v>Intercâmbio de conhecimentos científico-tecnológicos com a sociedade através de projetos de extensão para fins de estreitamento das relações de atuação dos alunos junto à comunidade.</v>
      </c>
      <c r="D9" s="3" t="str">
        <f>IF('Planilha de Gestão de Riscos'!E12=0,"",'Planilha de Gestão de Riscos'!E12)</f>
        <v>Ausência de interação</v>
      </c>
      <c r="E9" s="1" t="str">
        <f>IF('Planilha de Gestão de Riscos'!L12=0,"",'Planilha de Gestão de Riscos'!L12)</f>
        <v>Risco Baixo</v>
      </c>
      <c r="F9" s="3" t="str">
        <f>IF('Planilha de Gestão de Riscos'!T12=0,"",'Planilha de Gestão de Riscos'!T12)</f>
        <v>Monitorar o risco.</v>
      </c>
      <c r="G9" s="3" t="str">
        <f>IF('Planilha de Gestão de Riscos'!U12=0,"",'Planilha de Gestão de Riscos'!U12)</f>
        <v>Subunidade PPGEAP e servidores NEAP</v>
      </c>
      <c r="H9" s="55" t="str">
        <f>IF('Planilha de Gestão de Riscos'!V12=0,"",'Planilha de Gestão de Riscos'!V12)</f>
        <v>Dezembro/2023</v>
      </c>
    </row>
    <row r="10" spans="2:8" s="4" customFormat="1" ht="30" x14ac:dyDescent="0.25">
      <c r="B10" s="2">
        <v>4</v>
      </c>
      <c r="C10" s="3" t="str">
        <f>IF('Planilha de Gestão de Riscos'!C13=0,"",'Planilha de Gestão de Riscos'!C13)</f>
        <v>Envolvimento de alunos nos projetos com demanda comunitária.</v>
      </c>
      <c r="D10" s="3" t="str">
        <f>IF('Planilha de Gestão de Riscos'!E13=0,"",'Planilha de Gestão de Riscos'!E13)</f>
        <v>Ausência de interação</v>
      </c>
      <c r="E10" s="1" t="str">
        <f>IF('Planilha de Gestão de Riscos'!L13=0,"",'Planilha de Gestão de Riscos'!L13)</f>
        <v>Risco Baixo</v>
      </c>
      <c r="F10" s="3" t="str">
        <f>IF('Planilha de Gestão de Riscos'!T13=0,"",'Planilha de Gestão de Riscos'!T13)</f>
        <v>Monitorar o risco.</v>
      </c>
      <c r="G10" s="3" t="str">
        <f>IF('Planilha de Gestão de Riscos'!U13=0,"",'Planilha de Gestão de Riscos'!U13)</f>
        <v>Subunidade PPGEAP e servidores NEAP</v>
      </c>
      <c r="H10" s="55" t="str">
        <f>IF('Planilha de Gestão de Riscos'!V13=0,"",'Planilha de Gestão de Riscos'!V13)</f>
        <v>Dezembro/2023</v>
      </c>
    </row>
    <row r="11" spans="2:8" s="4" customFormat="1" ht="30" x14ac:dyDescent="0.25">
      <c r="B11" s="2">
        <v>5</v>
      </c>
      <c r="C11" s="3" t="str">
        <f>IF('Planilha de Gestão de Riscos'!C14=0,"",'Planilha de Gestão de Riscos'!C14)</f>
        <v>Treinamento de usuários para os sistemas SAGITTA e SIPAC</v>
      </c>
      <c r="D11" s="3" t="str">
        <f>IF('Planilha de Gestão de Riscos'!E14=0,"",'Planilha de Gestão de Riscos'!E14)</f>
        <v>Falta de interesse dos usuários em realizar o treinamento</v>
      </c>
      <c r="E11" s="1" t="str">
        <f>IF('Planilha de Gestão de Riscos'!L14=0,"",'Planilha de Gestão de Riscos'!L14)</f>
        <v>Risco Alto</v>
      </c>
      <c r="F11" s="3" t="str">
        <f>IF('Planilha de Gestão de Riscos'!T14=0,"",'Planilha de Gestão de Riscos'!T14)</f>
        <v>Sensiblização da comunidade para uso de novas tecnologias</v>
      </c>
      <c r="G11" s="3" t="str">
        <f>IF('Planilha de Gestão de Riscos'!U14=0,"",'Planilha de Gestão de Riscos'!U14)</f>
        <v>Subunidade PPGEAP e servidores NEAP</v>
      </c>
      <c r="H11" s="55" t="str">
        <f>IF('Planilha de Gestão de Riscos'!V14=0,"",'Planilha de Gestão de Riscos'!V14)</f>
        <v>Dezembro/2023</v>
      </c>
    </row>
    <row r="12" spans="2:8" s="4" customFormat="1" ht="60" x14ac:dyDescent="0.25">
      <c r="B12" s="2">
        <v>6</v>
      </c>
      <c r="C12" s="3" t="str">
        <f>IF('Planilha de Gestão de Riscos'!C15=0,"",'Planilha de Gestão de Riscos'!C15)</f>
        <v>Viabilizar através de workshops treinamentos com a participação de servidores internos e externos da UFPA.</v>
      </c>
      <c r="D12" s="3" t="str">
        <f>IF('Planilha de Gestão de Riscos'!E15=0,"",'Planilha de Gestão de Riscos'!E15)</f>
        <v>Ausência de servidores para atendimento da demanda</v>
      </c>
      <c r="E12" s="1" t="str">
        <f>IF('Planilha de Gestão de Riscos'!L15=0,"",'Planilha de Gestão de Riscos'!L15)</f>
        <v>Risco Alto</v>
      </c>
      <c r="F12" s="3" t="str">
        <f>IF('Planilha de Gestão de Riscos'!T15=0,"",'Planilha de Gestão de Riscos'!T15)</f>
        <v>Monitorar o risco.</v>
      </c>
      <c r="G12" s="3" t="str">
        <f>IF('Planilha de Gestão de Riscos'!U15=0,"",'Planilha de Gestão de Riscos'!U15)</f>
        <v>Subunidade PPGEAP e servidores NEAP</v>
      </c>
      <c r="H12" s="55" t="str">
        <f>IF('Planilha de Gestão de Riscos'!V15=0,"",'Planilha de Gestão de Riscos'!V15)</f>
        <v>Dezembro/2023</v>
      </c>
    </row>
    <row r="13" spans="2:8" s="4" customFormat="1" ht="60" x14ac:dyDescent="0.25">
      <c r="B13" s="2">
        <v>7</v>
      </c>
      <c r="C13" s="3" t="str">
        <f>IF('Planilha de Gestão de Riscos'!C16=0,"",'Planilha de Gestão de Riscos'!C16)</f>
        <v>Realizar levantamento das demandas de equipamentos/material de consumo no quadriênio visando CT-infra, Pró-Equipamentos, etc.</v>
      </c>
      <c r="D13" s="3" t="str">
        <f>IF('Planilha de Gestão de Riscos'!E16=0,"",'Planilha de Gestão de Riscos'!E16)</f>
        <v>Ausência de servidores para atendimento da demanda</v>
      </c>
      <c r="E13" s="1" t="str">
        <f>IF('Planilha de Gestão de Riscos'!L16=0,"",'Planilha de Gestão de Riscos'!L16)</f>
        <v>Risco Alto</v>
      </c>
      <c r="F13" s="3" t="str">
        <f>IF('Planilha de Gestão de Riscos'!T16=0,"",'Planilha de Gestão de Riscos'!T16)</f>
        <v>Monitorar o risco.</v>
      </c>
      <c r="G13" s="3" t="str">
        <f>IF('Planilha de Gestão de Riscos'!U16=0,"",'Planilha de Gestão de Riscos'!U16)</f>
        <v>Subunidade PPGEAP e servidores NEAP</v>
      </c>
      <c r="H13" s="55" t="str">
        <f>IF('Planilha de Gestão de Riscos'!V16=0,"",'Planilha de Gestão de Riscos'!V16)</f>
        <v>Dezembro/2023</v>
      </c>
    </row>
    <row r="14" spans="2:8" s="4" customFormat="1" ht="60" x14ac:dyDescent="0.25">
      <c r="B14" s="2">
        <v>8</v>
      </c>
      <c r="C14" s="3" t="str">
        <f>IF('Planilha de Gestão de Riscos'!C17=0,"",'Planilha de Gestão de Riscos'!C17)</f>
        <v>Implantação ou liberação de bases de dados de alunos e professores pelo Programa de Pós Graduação em ecologia aquática e pesca.</v>
      </c>
      <c r="D14" s="3" t="str">
        <f>IF('Planilha de Gestão de Riscos'!E17=0,"",'Planilha de Gestão de Riscos'!E17)</f>
        <v>Ausência de servidores para atendimento da demanda</v>
      </c>
      <c r="E14" s="1" t="str">
        <f>IF('Planilha de Gestão de Riscos'!L17=0,"",'Planilha de Gestão de Riscos'!L17)</f>
        <v>Risco Alto</v>
      </c>
      <c r="F14" s="3" t="str">
        <f>IF('Planilha de Gestão de Riscos'!T17=0,"",'Planilha de Gestão de Riscos'!T17)</f>
        <v>Monitorar o risco.</v>
      </c>
      <c r="G14" s="3" t="str">
        <f>IF('Planilha de Gestão de Riscos'!U17=0,"",'Planilha de Gestão de Riscos'!U17)</f>
        <v>Subunidade PPGEAP e servidores NEAP</v>
      </c>
      <c r="H14" s="55" t="str">
        <f>IF('Planilha de Gestão de Riscos'!V17=0,"",'Planilha de Gestão de Riscos'!V17)</f>
        <v>Dezembro/2023</v>
      </c>
    </row>
    <row r="15" spans="2:8" s="4" customFormat="1" ht="60" x14ac:dyDescent="0.25">
      <c r="B15" s="2">
        <v>9</v>
      </c>
      <c r="C15" s="3" t="str">
        <f>IF('Planilha de Gestão de Riscos'!C18=0,"",'Planilha de Gestão de Riscos'!C18)</f>
        <v>Reuniões anuais com os servidores para tratar sobre demandas, atribuições como pauta das reuniões ordinárias do NEAP.</v>
      </c>
      <c r="D15" s="3" t="str">
        <f>IF('Planilha de Gestão de Riscos'!E18=0,"",'Planilha de Gestão de Riscos'!E18)</f>
        <v>Ausência de servidores para atendimento da demanda</v>
      </c>
      <c r="E15" s="1" t="str">
        <f>IF('Planilha de Gestão de Riscos'!L18=0,"",'Planilha de Gestão de Riscos'!L18)</f>
        <v>Risco Alto</v>
      </c>
      <c r="F15" s="3" t="str">
        <f>IF('Planilha de Gestão de Riscos'!T18=0,"",'Planilha de Gestão de Riscos'!T18)</f>
        <v>Monitorar o risco.</v>
      </c>
      <c r="G15" s="3" t="str">
        <f>IF('Planilha de Gestão de Riscos'!U18=0,"",'Planilha de Gestão de Riscos'!U18)</f>
        <v>Subunidade PPGEAP e servidores NEAP</v>
      </c>
      <c r="H15" s="55" t="str">
        <f>IF('Planilha de Gestão de Riscos'!V18=0,"",'Planilha de Gestão de Riscos'!V18)</f>
        <v>Dezembro/2023</v>
      </c>
    </row>
    <row r="16" spans="2:8" s="4" customFormat="1" ht="45" x14ac:dyDescent="0.25">
      <c r="B16" s="2">
        <v>10</v>
      </c>
      <c r="C16" s="3" t="str">
        <f>IF('Planilha de Gestão de Riscos'!C19=0,"",'Planilha de Gestão de Riscos'!C19)</f>
        <v>Ofertas de editais que visem o acesso de docentes e técnicos para atuação no múcleo (incluindo a pós-graduação)</v>
      </c>
      <c r="D16" s="3" t="str">
        <f>IF('Planilha de Gestão de Riscos'!E19=0,"",'Planilha de Gestão de Riscos'!E19)</f>
        <v>Ausência de servidores para atendimento da demanda</v>
      </c>
      <c r="E16" s="1" t="str">
        <f>IF('Planilha de Gestão de Riscos'!L19=0,"",'Planilha de Gestão de Riscos'!L19)</f>
        <v>Risco Alto</v>
      </c>
      <c r="F16" s="3" t="str">
        <f>IF('Planilha de Gestão de Riscos'!T19=0,"",'Planilha de Gestão de Riscos'!T19)</f>
        <v>Monitorar o risco.</v>
      </c>
      <c r="G16" s="3" t="str">
        <f>IF('Planilha de Gestão de Riscos'!U19=0,"",'Planilha de Gestão de Riscos'!U19)</f>
        <v>Subunidade PPGEAP e servidores NEAP</v>
      </c>
      <c r="H16" s="55" t="str">
        <f>IF('Planilha de Gestão de Riscos'!V19=0,"",'Planilha de Gestão de Riscos'!V19)</f>
        <v>Dezembro/2023</v>
      </c>
    </row>
    <row r="17" spans="2:8" s="4" customFormat="1" ht="60" x14ac:dyDescent="0.25">
      <c r="B17" s="2">
        <v>11</v>
      </c>
      <c r="C17" s="3" t="str">
        <f>IF('Planilha de Gestão de Riscos'!C20=0,"",'Planilha de Gestão de Riscos'!C20)</f>
        <v>Incentivo aos servidores para tratar sobre demandas, atribuições como pauta das reuniões ordinárias do NEAP.</v>
      </c>
      <c r="D17" s="3" t="str">
        <f>IF('Planilha de Gestão de Riscos'!E20=0,"",'Planilha de Gestão de Riscos'!E20)</f>
        <v>Ausência de servidores para atendimento da demanda</v>
      </c>
      <c r="E17" s="1" t="str">
        <f>IF('Planilha de Gestão de Riscos'!L20=0,"",'Planilha de Gestão de Riscos'!L20)</f>
        <v>Risco Alto</v>
      </c>
      <c r="F17" s="3" t="str">
        <f>IF('Planilha de Gestão de Riscos'!T20=0,"",'Planilha de Gestão de Riscos'!T20)</f>
        <v>Monitorar o risco.</v>
      </c>
      <c r="G17" s="3" t="str">
        <f>IF('Planilha de Gestão de Riscos'!U20=0,"",'Planilha de Gestão de Riscos'!U20)</f>
        <v>Subunidade PPGEAP e servidores NEAP</v>
      </c>
      <c r="H17" s="55" t="str">
        <f>IF('Planilha de Gestão de Riscos'!V20=0,"",'Planilha de Gestão de Riscos'!V20)</f>
        <v>Dezembro/2023</v>
      </c>
    </row>
    <row r="18" spans="2:8" s="4" customFormat="1" ht="30" x14ac:dyDescent="0.25">
      <c r="B18" s="2">
        <v>12</v>
      </c>
      <c r="C18" s="3" t="str">
        <f>IF('Planilha de Gestão de Riscos'!C21=0,"",'Planilha de Gestão de Riscos'!C21)</f>
        <v>Levantamento das competências necessárias aos servidores do Núcleo</v>
      </c>
      <c r="D18" s="3" t="str">
        <f>IF('Planilha de Gestão de Riscos'!E21=0,"",'Planilha de Gestão de Riscos'!E21)</f>
        <v>Ausência de servidores para atendimento da demanda</v>
      </c>
      <c r="E18" s="1" t="str">
        <f>IF('Planilha de Gestão de Riscos'!L21=0,"",'Planilha de Gestão de Riscos'!L21)</f>
        <v>Risco Alto</v>
      </c>
      <c r="F18" s="3" t="str">
        <f>IF('Planilha de Gestão de Riscos'!T21=0,"",'Planilha de Gestão de Riscos'!T21)</f>
        <v>Monitorar o risco.</v>
      </c>
      <c r="G18" s="3" t="str">
        <f>IF('Planilha de Gestão de Riscos'!U21=0,"",'Planilha de Gestão de Riscos'!U21)</f>
        <v>Subunidade PPGEAP e servidores NEAP</v>
      </c>
      <c r="H18" s="55" t="str">
        <f>IF('Planilha de Gestão de Riscos'!V21=0,"",'Planilha de Gestão de Riscos'!V21)</f>
        <v>Dezembro/2023</v>
      </c>
    </row>
    <row r="19" spans="2:8" s="4" customFormat="1" ht="30" x14ac:dyDescent="0.25">
      <c r="B19" s="2">
        <v>13</v>
      </c>
      <c r="C19" s="3" t="str">
        <f>IF('Planilha de Gestão de Riscos'!C22=0,"",'Planilha de Gestão de Riscos'!C22)</f>
        <v>Levantamento da demanda de servidores da Unidade</v>
      </c>
      <c r="D19" s="3" t="str">
        <f>IF('Planilha de Gestão de Riscos'!E22=0,"",'Planilha de Gestão de Riscos'!E22)</f>
        <v>Ausência de servidores para atendimento da demanda</v>
      </c>
      <c r="E19" s="1" t="str">
        <f>IF('Planilha de Gestão de Riscos'!L22=0,"",'Planilha de Gestão de Riscos'!L22)</f>
        <v>Risco Alto</v>
      </c>
      <c r="F19" s="3" t="str">
        <f>IF('Planilha de Gestão de Riscos'!T22=0,"",'Planilha de Gestão de Riscos'!T22)</f>
        <v>Monitorar o risco.</v>
      </c>
      <c r="G19" s="3" t="str">
        <f>IF('Planilha de Gestão de Riscos'!U22=0,"",'Planilha de Gestão de Riscos'!U22)</f>
        <v>Subunidade PPGEAP e servidores NEAP</v>
      </c>
      <c r="H19" s="55" t="str">
        <f>IF('Planilha de Gestão de Riscos'!V22=0,"",'Planilha de Gestão de Riscos'!V22)</f>
        <v>Dezembro/2023</v>
      </c>
    </row>
    <row r="20" spans="2:8" s="4" customFormat="1" ht="30" x14ac:dyDescent="0.25">
      <c r="B20" s="2">
        <v>14</v>
      </c>
      <c r="C20" s="3" t="str">
        <f>IF('Planilha de Gestão de Riscos'!C23=0,"",'Planilha de Gestão de Riscos'!C23)</f>
        <v>Controle de servidores segundo as necessidades</v>
      </c>
      <c r="D20" s="3" t="str">
        <f>IF('Planilha de Gestão de Riscos'!E23=0,"",'Planilha de Gestão de Riscos'!E23)</f>
        <v>Ausência de servidores para atendimento da demanda</v>
      </c>
      <c r="E20" s="1" t="str">
        <f>IF('Planilha de Gestão de Riscos'!L23=0,"",'Planilha de Gestão de Riscos'!L23)</f>
        <v>Risco Alto</v>
      </c>
      <c r="F20" s="3" t="str">
        <f>IF('Planilha de Gestão de Riscos'!T23=0,"",'Planilha de Gestão de Riscos'!T23)</f>
        <v>Monitorar o risco.</v>
      </c>
      <c r="G20" s="3" t="str">
        <f>IF('Planilha de Gestão de Riscos'!U23=0,"",'Planilha de Gestão de Riscos'!U23)</f>
        <v>Subunidade PPGEAP e servidores NEAP</v>
      </c>
      <c r="H20" s="55" t="str">
        <f>IF('Planilha de Gestão de Riscos'!V23=0,"",'Planilha de Gestão de Riscos'!V23)</f>
        <v>Dezembro/2023</v>
      </c>
    </row>
    <row r="21" spans="2:8" s="4" customFormat="1" ht="30" x14ac:dyDescent="0.25">
      <c r="B21" s="2">
        <v>15</v>
      </c>
      <c r="C21" s="3" t="str">
        <f>IF('Planilha de Gestão de Riscos'!C24=0,"",'Planilha de Gestão de Riscos'!C24)</f>
        <v>Realização dos processos de seleção do NEAP</v>
      </c>
      <c r="D21" s="3" t="str">
        <f>IF('Planilha de Gestão de Riscos'!E24=0,"",'Planilha de Gestão de Riscos'!E24)</f>
        <v>Ausência de servidores para atendimento da demanda</v>
      </c>
      <c r="E21" s="1" t="str">
        <f>IF('Planilha de Gestão de Riscos'!L24=0,"",'Planilha de Gestão de Riscos'!L24)</f>
        <v>Risco Alto</v>
      </c>
      <c r="F21" s="3" t="str">
        <f>IF('Planilha de Gestão de Riscos'!T24=0,"",'Planilha de Gestão de Riscos'!T24)</f>
        <v>Monitorar o risco.</v>
      </c>
      <c r="G21" s="3" t="str">
        <f>IF('Planilha de Gestão de Riscos'!U24=0,"",'Planilha de Gestão de Riscos'!U24)</f>
        <v>Subunidade PPGEAP e servidores NEAP</v>
      </c>
      <c r="H21" s="55" t="str">
        <f>IF('Planilha de Gestão de Riscos'!V24=0,"",'Planilha de Gestão de Riscos'!V24)</f>
        <v>Dezembro/2023</v>
      </c>
    </row>
    <row r="22" spans="2:8" s="4" customFormat="1" ht="60" x14ac:dyDescent="0.25">
      <c r="B22" s="2">
        <v>16</v>
      </c>
      <c r="C22" s="3" t="str">
        <f>IF('Planilha de Gestão de Riscos'!C25=0,"",'Planilha de Gestão de Riscos'!C25)</f>
        <v>Melhoria da infraestrutura de informática e telefonia do NEAP e reestruturação da rede wireless e da rede de ramais em todas as salas</v>
      </c>
      <c r="D22" s="3" t="str">
        <f>IF('Planilha de Gestão de Riscos'!E25=0,"",'Planilha de Gestão de Riscos'!E25)</f>
        <v>Ausência de recursos de capital para aquisição de equipamentos</v>
      </c>
      <c r="E22" s="1" t="str">
        <f>IF('Planilha de Gestão de Riscos'!L25=0,"",'Planilha de Gestão de Riscos'!L25)</f>
        <v>Risco Alto</v>
      </c>
      <c r="F22" s="3" t="str">
        <f>IF('Planilha de Gestão de Riscos'!T25=0,"",'Planilha de Gestão de Riscos'!T25)</f>
        <v>Monitorar o risco.</v>
      </c>
      <c r="G22" s="3" t="str">
        <f>IF('Planilha de Gestão de Riscos'!U25=0,"",'Planilha de Gestão de Riscos'!U25)</f>
        <v>Subunidade PPGEAP e servidores NEAP</v>
      </c>
      <c r="H22" s="55" t="str">
        <f>IF('Planilha de Gestão de Riscos'!V25=0,"",'Planilha de Gestão de Riscos'!V25)</f>
        <v>Dezembro/2023</v>
      </c>
    </row>
    <row r="23" spans="2:8" s="4" customFormat="1" ht="45" x14ac:dyDescent="0.25">
      <c r="B23" s="2">
        <v>17</v>
      </c>
      <c r="C23" s="3" t="str">
        <f>IF('Planilha de Gestão de Riscos'!C26=0,"",'Planilha de Gestão de Riscos'!C26)</f>
        <v>Participação dos docentes nos editais para aquisição de equipamentos e construção de estrutura física</v>
      </c>
      <c r="D23" s="3" t="str">
        <f>IF('Planilha de Gestão de Riscos'!E26=0,"",'Planilha de Gestão de Riscos'!E26)</f>
        <v>Ausência de recursos de capital para aquisição de equipamentos</v>
      </c>
      <c r="E23" s="1" t="str">
        <f>IF('Planilha de Gestão de Riscos'!L26=0,"",'Planilha de Gestão de Riscos'!L26)</f>
        <v>Risco Alto</v>
      </c>
      <c r="F23" s="3" t="str">
        <f>IF('Planilha de Gestão de Riscos'!T26=0,"",'Planilha de Gestão de Riscos'!T26)</f>
        <v>Monitorar o risco.</v>
      </c>
      <c r="G23" s="3" t="str">
        <f>IF('Planilha de Gestão de Riscos'!U26=0,"",'Planilha de Gestão de Riscos'!U26)</f>
        <v>Subunidade PPGEAP e servidores NEAP</v>
      </c>
      <c r="H23" s="55" t="str">
        <f>IF('Planilha de Gestão de Riscos'!V26=0,"",'Planilha de Gestão de Riscos'!V26)</f>
        <v>Dezembro/2023</v>
      </c>
    </row>
    <row r="24" spans="2:8" s="4" customFormat="1" ht="30" x14ac:dyDescent="0.25">
      <c r="B24" s="2">
        <v>18</v>
      </c>
      <c r="C24" s="3" t="str">
        <f>IF('Planilha de Gestão de Riscos'!C27=0,"",'Planilha de Gestão de Riscos'!C27)</f>
        <v>Medidas de segurança do trabalho (acidentes, incendios, etc).</v>
      </c>
      <c r="D24" s="3" t="str">
        <f>IF('Planilha de Gestão de Riscos'!E27=0,"",'Planilha de Gestão de Riscos'!E27)</f>
        <v>Ausência de servidores para atendimento da demanda</v>
      </c>
      <c r="E24" s="1" t="str">
        <f>IF('Planilha de Gestão de Riscos'!L27=0,"",'Planilha de Gestão de Riscos'!L27)</f>
        <v>Risco Alto</v>
      </c>
      <c r="F24" s="3" t="str">
        <f>IF('Planilha de Gestão de Riscos'!T27=0,"",'Planilha de Gestão de Riscos'!T27)</f>
        <v>Monitorar o risco.</v>
      </c>
      <c r="G24" s="3" t="str">
        <f>IF('Planilha de Gestão de Riscos'!U27=0,"",'Planilha de Gestão de Riscos'!U27)</f>
        <v>Subunidade PPGEAP e servidores NEAP</v>
      </c>
      <c r="H24" s="55" t="str">
        <f>IF('Planilha de Gestão de Riscos'!V27=0,"",'Planilha de Gestão de Riscos'!V27)</f>
        <v>Dezembro/2023</v>
      </c>
    </row>
    <row r="25" spans="2:8" s="4" customFormat="1" ht="30" x14ac:dyDescent="0.25">
      <c r="B25" s="2">
        <v>19</v>
      </c>
      <c r="C25" s="3" t="str">
        <f>IF('Planilha de Gestão de Riscos'!C28=0,"",'Planilha de Gestão de Riscos'!C28)</f>
        <v>Melhoria do sistema elétrico</v>
      </c>
      <c r="D25" s="3" t="str">
        <f>IF('Planilha de Gestão de Riscos'!E28=0,"",'Planilha de Gestão de Riscos'!E28)</f>
        <v>Ausência de servidores para atendimento da demanda</v>
      </c>
      <c r="E25" s="1" t="str">
        <f>IF('Planilha de Gestão de Riscos'!L28=0,"",'Planilha de Gestão de Riscos'!L28)</f>
        <v>Risco Alto</v>
      </c>
      <c r="F25" s="3" t="str">
        <f>IF('Planilha de Gestão de Riscos'!T28=0,"",'Planilha de Gestão de Riscos'!T28)</f>
        <v>Monitorar o risco.</v>
      </c>
      <c r="G25" s="3" t="str">
        <f>IF('Planilha de Gestão de Riscos'!U28=0,"",'Planilha de Gestão de Riscos'!U28)</f>
        <v>Subunidade PPGEAP e servidores NEAP</v>
      </c>
      <c r="H25" s="55" t="str">
        <f>IF('Planilha de Gestão de Riscos'!V28=0,"",'Planilha de Gestão de Riscos'!V28)</f>
        <v>Dezembro/2023</v>
      </c>
    </row>
    <row r="26" spans="2:8" s="4" customFormat="1" ht="30" x14ac:dyDescent="0.25">
      <c r="B26" s="2">
        <v>20</v>
      </c>
      <c r="C26" s="3" t="str">
        <f>IF('Planilha de Gestão de Riscos'!C29=0,"",'Planilha de Gestão de Riscos'!C29)</f>
        <v>Mapas de risco dos laboratórios</v>
      </c>
      <c r="D26" s="3" t="str">
        <f>IF('Planilha de Gestão de Riscos'!E29=0,"",'Planilha de Gestão de Riscos'!E29)</f>
        <v>Ausência de servidores para atendimento da demanda</v>
      </c>
      <c r="E26" s="1" t="str">
        <f>IF('Planilha de Gestão de Riscos'!L29=0,"",'Planilha de Gestão de Riscos'!L29)</f>
        <v>Risco Alto</v>
      </c>
      <c r="F26" s="3" t="str">
        <f>IF('Planilha de Gestão de Riscos'!T29=0,"",'Planilha de Gestão de Riscos'!T29)</f>
        <v>Monitorar o risco.</v>
      </c>
      <c r="G26" s="3" t="str">
        <f>IF('Planilha de Gestão de Riscos'!U29=0,"",'Planilha de Gestão de Riscos'!U29)</f>
        <v>Subunidade PPGEAP e servidores NEAP</v>
      </c>
      <c r="H26" s="55" t="str">
        <f>IF('Planilha de Gestão de Riscos'!V29=0,"",'Planilha de Gestão de Riscos'!V29)</f>
        <v>Dezembro/2023</v>
      </c>
    </row>
    <row r="27" spans="2:8" s="4" customFormat="1" ht="45" x14ac:dyDescent="0.25">
      <c r="B27" s="2">
        <v>21</v>
      </c>
      <c r="C27" s="3" t="str">
        <f>IF('Planilha de Gestão de Riscos'!C30=0,"",'Planilha de Gestão de Riscos'!C30)</f>
        <v>Prever na matriz orçamentária do NEAP os recursos qu garantam a implantação da estratégia</v>
      </c>
      <c r="D27" s="3" t="str">
        <f>IF('Planilha de Gestão de Riscos'!E30=0,"",'Planilha de Gestão de Riscos'!E30)</f>
        <v>Ausência de servidores para atendimento da demanda</v>
      </c>
      <c r="E27" s="1" t="str">
        <f>IF('Planilha de Gestão de Riscos'!L30=0,"",'Planilha de Gestão de Riscos'!L30)</f>
        <v>Risco Alto</v>
      </c>
      <c r="F27" s="3" t="str">
        <f>IF('Planilha de Gestão de Riscos'!T30=0,"",'Planilha de Gestão de Riscos'!T30)</f>
        <v>Monitorar o risco.</v>
      </c>
      <c r="G27" s="3" t="str">
        <f>IF('Planilha de Gestão de Riscos'!U30=0,"",'Planilha de Gestão de Riscos'!U30)</f>
        <v>Subunidade PPGEAP e servidores NEAP</v>
      </c>
      <c r="H27" s="55" t="str">
        <f>IF('Planilha de Gestão de Riscos'!V30=0,"",'Planilha de Gestão de Riscos'!V30)</f>
        <v>Dezembro/2023</v>
      </c>
    </row>
  </sheetData>
  <mergeCells count="9">
    <mergeCell ref="B2:C2"/>
    <mergeCell ref="B3:C3"/>
    <mergeCell ref="G5:G6"/>
    <mergeCell ref="H5:H6"/>
    <mergeCell ref="F5:F6"/>
    <mergeCell ref="B5:B6"/>
    <mergeCell ref="C5:C6"/>
    <mergeCell ref="D5:D6"/>
    <mergeCell ref="E5:E6"/>
  </mergeCells>
  <conditionalFormatting sqref="E7:E27">
    <cfRule type="cellIs" dxfId="13" priority="11" operator="equal">
      <formula>"Risco Baixo"</formula>
    </cfRule>
    <cfRule type="cellIs" dxfId="12" priority="12" operator="equal">
      <formula>"Risco Médio"</formula>
    </cfRule>
    <cfRule type="cellIs" dxfId="11" priority="13" operator="equal">
      <formula>"Risco Alto"</formula>
    </cfRule>
    <cfRule type="cellIs" dxfId="10" priority="14" operator="equal">
      <formula>"Risco Extremo"</formula>
    </cfRule>
  </conditionalFormatting>
  <conditionalFormatting sqref="E7:E27">
    <cfRule type="cellIs" dxfId="9" priority="6" operator="equal">
      <formula>""</formula>
    </cfRule>
    <cfRule type="cellIs" dxfId="8" priority="7" operator="equal">
      <formula>"Risco Baixo"</formula>
    </cfRule>
    <cfRule type="cellIs" dxfId="7" priority="8" operator="equal">
      <formula>"Risco Médio"</formula>
    </cfRule>
    <cfRule type="cellIs" dxfId="6" priority="9" operator="equal">
      <formula>"Risco Alto"</formula>
    </cfRule>
    <cfRule type="cellIs" dxfId="5" priority="10" operator="equal">
      <formula>"Risco Extremo"</formula>
    </cfRule>
  </conditionalFormatting>
  <conditionalFormatting sqref="E7:E27">
    <cfRule type="cellIs" dxfId="4" priority="1" operator="equal">
      <formula>""</formula>
    </cfRule>
    <cfRule type="cellIs" dxfId="3" priority="2" operator="equal">
      <formula>"Risco Baixo"</formula>
    </cfRule>
    <cfRule type="cellIs" dxfId="2" priority="3" operator="equal">
      <formula>"Risco Médio"</formula>
    </cfRule>
    <cfRule type="cellIs" dxfId="1" priority="4" operator="equal">
      <formula>"Risco Alto"</formula>
    </cfRule>
    <cfRule type="cellIs" dxfId="0" priority="5" operator="equal">
      <formula>"Risco Extremo"</formula>
    </cfRule>
  </conditionalFormatting>
  <pageMargins left="0.511811024" right="0.511811024" top="0.78740157499999996" bottom="0.78740157499999996" header="0.31496062000000002" footer="0.31496062000000002"/>
  <pageSetup paperSize="9" scale="3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2</vt:i4>
      </vt:variant>
    </vt:vector>
  </HeadingPairs>
  <TitlesOfParts>
    <vt:vector size="8" baseType="lpstr">
      <vt:lpstr>Planilha de Gestão de Riscos</vt:lpstr>
      <vt:lpstr>Matriz Probabilidade Impacto</vt:lpstr>
      <vt:lpstr>Matriz Nível de Risco</vt:lpstr>
      <vt:lpstr>Matriz probabilidade X impacto</vt:lpstr>
      <vt:lpstr>Escala Probabilidade e Impacto</vt:lpstr>
      <vt:lpstr>Resumo da Gestão de Risco</vt:lpstr>
      <vt:lpstr>'Planilha de Gestão de Riscos'!Area_de_impressao</vt:lpstr>
      <vt:lpstr>'Resumo da Gestão de Risco'!Area_de_impressao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2006-09-25T12:47:36Z</dcterms:created>
  <dcterms:modified xsi:type="dcterms:W3CDTF">2024-01-19T19:55:55Z</dcterms:modified>
</cp:coreProperties>
</file>