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415" windowHeight="8145"/>
  </bookViews>
  <sheets>
    <sheet name="Planilha de Gestão de Riscos" sheetId="17" r:id="rId1"/>
    <sheet name="Matriz Probabilidade Impacto" sheetId="21" state="hidden" r:id="rId2"/>
    <sheet name="Matriz Nível de Risco" sheetId="23" state="hidden" r:id="rId3"/>
    <sheet name="Matriz probabilidade X impacto" sheetId="24" state="hidden" r:id="rId4"/>
    <sheet name="Escala Probabilidade e Impacto" sheetId="27" r:id="rId5"/>
    <sheet name="Resumo da Gestão de Risco" sheetId="28" r:id="rId6"/>
  </sheets>
  <externalReferences>
    <externalReference r:id="rId7"/>
  </externalReferences>
  <definedNames>
    <definedName name="_xlnm.Print_Area" localSheetId="0">'Planilha de Gestão de Riscos'!$B$2:$W$14</definedName>
    <definedName name="_xlnm.Print_Area" localSheetId="5">'Resumo da Gestão de Risco'!$B$2:$H$11</definedName>
  </definedNames>
  <calcPr calcId="152511"/>
</workbook>
</file>

<file path=xl/calcChain.xml><?xml version="1.0" encoding="utf-8"?>
<calcChain xmlns="http://schemas.openxmlformats.org/spreadsheetml/2006/main">
  <c r="K14" i="17" l="1"/>
  <c r="I14" i="17"/>
  <c r="M14" i="17" s="1"/>
  <c r="L14" i="17" s="1"/>
  <c r="K13" i="17"/>
  <c r="I13" i="17"/>
  <c r="K12" i="17"/>
  <c r="I12" i="17"/>
  <c r="M11" i="17"/>
  <c r="L11" i="17" s="1"/>
  <c r="N11" i="17" s="1"/>
  <c r="K11" i="17"/>
  <c r="I11" i="17"/>
  <c r="M10" i="17"/>
  <c r="L10" i="17" s="1"/>
  <c r="N10" i="17" s="1"/>
  <c r="K10" i="17"/>
  <c r="I10" i="17"/>
  <c r="N14" i="17" l="1"/>
  <c r="T14" i="17"/>
  <c r="T10" i="17"/>
  <c r="M12" i="17"/>
  <c r="L12" i="17" s="1"/>
  <c r="N12" i="17" s="1"/>
  <c r="M13" i="17"/>
  <c r="L13" i="17" s="1"/>
  <c r="N13" i="17" s="1"/>
  <c r="C7" i="28"/>
  <c r="B4" i="28" l="1"/>
  <c r="B3" i="28"/>
  <c r="B2" i="28"/>
  <c r="H5" i="28"/>
  <c r="G5" i="28"/>
  <c r="F5" i="28"/>
  <c r="E5" i="28"/>
  <c r="D5" i="28"/>
  <c r="C5" i="28"/>
  <c r="B5" i="28"/>
  <c r="G11" i="28" l="1"/>
  <c r="D11" i="28"/>
  <c r="C11" i="28"/>
  <c r="G10" i="28"/>
  <c r="D10" i="28"/>
  <c r="C10" i="28"/>
  <c r="G9" i="28"/>
  <c r="D9" i="28"/>
  <c r="C9" i="28"/>
  <c r="G8" i="28"/>
  <c r="D8" i="28"/>
  <c r="C8" i="28"/>
  <c r="G7" i="28"/>
  <c r="D7" i="28"/>
  <c r="E11" i="28" l="1"/>
  <c r="E10" i="28" l="1"/>
  <c r="H11" i="28"/>
  <c r="F11" i="28"/>
  <c r="E9" i="28"/>
  <c r="H9" i="28"/>
  <c r="F9" i="28"/>
  <c r="H10" i="28"/>
  <c r="F10" i="28"/>
  <c r="E8" i="28" l="1"/>
  <c r="H8" i="28" l="1"/>
  <c r="F8" i="28"/>
  <c r="E7" i="28"/>
  <c r="H7" i="28" l="1"/>
  <c r="F7" i="28"/>
</calcChain>
</file>

<file path=xl/comments1.xml><?xml version="1.0" encoding="utf-8"?>
<comments xmlns="http://schemas.openxmlformats.org/spreadsheetml/2006/main">
  <authors>
    <author>Autor</author>
  </authors>
  <commentList>
    <comment ref="B7" authorId="0" shapeId="0">
      <text>
        <r>
          <rPr>
            <b/>
            <sz val="12"/>
            <color indexed="81"/>
            <rFont val="Tahoma"/>
            <family val="2"/>
          </rPr>
          <t xml:space="preserve">Deve seguir o passo a passo da etapa de identificação do risco descrita no Manual de Gestão de Riscos da UFPA, disponível em https://proplan.ufpa.br/images/conteudo/proplan/digest/Manual-de-Gesto-de-Riscos-Organizacionais-da-UFPA.pdf
</t>
        </r>
      </text>
    </comment>
    <comment ref="H7" authorId="0" shapeId="0">
      <text>
        <r>
          <rPr>
            <b/>
            <sz val="12"/>
            <color indexed="81"/>
            <rFont val="Tahoma"/>
            <family val="2"/>
          </rPr>
          <t>Deve seguir o passo a passo da etapa de avaliação do risco descrito no Manual.
Os campos com tarja preta são de preenchimento automático.</t>
        </r>
      </text>
    </comment>
    <comment ref="O7" authorId="0" shapeId="0">
      <text>
        <r>
          <rPr>
            <b/>
            <sz val="12"/>
            <color indexed="81"/>
            <rFont val="Tahoma"/>
            <family val="2"/>
          </rPr>
          <t>Deve seguir o passo a passo da etapa de tratamento de risco descrito no Manual de Gestão de Riscos da UFPA, disponível em https://proplan.ufpa.br/images/conteudo/proplan/digest/Manual-de-Gesto-de-Riscos-Organizacionais-da-UFPA.pdf</t>
        </r>
      </text>
    </comment>
    <comment ref="W7" authorId="0" shapeId="0">
      <text>
        <r>
          <rPr>
            <b/>
            <sz val="12"/>
            <color indexed="81"/>
            <rFont val="Tahoma"/>
            <family val="2"/>
          </rPr>
          <t>Deve seguir as orientações da etapa de comunicação e tratamento do risco descritas no Manual de Gestão de Riscos da UFPA, disponível em https://proplan.ufpa.br/images/conteudo/proplan/digest/Manual-de-Gesto-de-Riscos-Organizacionais-da-UFPA.pdf</t>
        </r>
      </text>
    </comment>
    <comment ref="B8" authorId="0" shapeId="0">
      <text>
        <r>
          <rPr>
            <b/>
            <sz val="12"/>
            <color indexed="81"/>
            <rFont val="Tahoma"/>
            <family val="2"/>
          </rPr>
          <t>Sequência de riscos para referência.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  <comment ref="C8" authorId="0" shapeId="0">
      <text>
        <r>
          <rPr>
            <b/>
            <sz val="12"/>
            <color indexed="81"/>
            <rFont val="Tahoma"/>
            <family val="2"/>
          </rPr>
          <t xml:space="preserve">Informar onde será aplicada a gestão de riscos (processo, iniciativa, projeto, ação, atividade, objetivo, plano, etc...). 
Um mesmo objeto de risco pode estar associado a vários riscos diferentes.
No caso de riscos diferentes associados a um mesmo objeto de risco, a descrição do objeto será padrão, a fim de permitir o uso de filtros de seleção.
</t>
        </r>
      </text>
    </comment>
    <comment ref="D8" authorId="0" shapeId="0">
      <text>
        <r>
          <rPr>
            <b/>
            <sz val="12"/>
            <color indexed="81"/>
            <rFont val="Tahoma"/>
            <family val="2"/>
          </rPr>
          <t xml:space="preserve">Informar a subunidade que está executando o processo de gestão de riscos associado ao objeto analisado.
</t>
        </r>
      </text>
    </comment>
    <comment ref="E8" authorId="0" shapeId="0">
      <text>
        <r>
          <rPr>
            <b/>
            <sz val="12"/>
            <color indexed="81"/>
            <rFont val="Tahoma"/>
            <family val="2"/>
          </rPr>
          <t xml:space="preserve">RISCO É UM EVENTO QUE PODE IMPACTAR NEGATIVAMENTE O OBJETO ANALISADO.
Dica: Qual evento pode EVITAR, ATRASAR ou PREJUDICAR a execução do objeto de risco?
Descrever o risco associado ao objeto de risco analisado. 
Deverá ser preenchido um risco por célula do Excel.
Dica: Devido a &lt;causa&gt;, poderá acontecer o &lt;risco&gt;, o que poderá levar a
&lt;consequência&gt; impactando no &lt;objeto analisado&gt;.
</t>
        </r>
        <r>
          <rPr>
            <sz val="12"/>
            <color indexed="81"/>
            <rFont val="Tahoma"/>
            <family val="2"/>
          </rPr>
          <t>Exemplo: Devido ao &lt;desconhecimento dos documentos necessários para comprovação de viagem&gt;, poderá acontecer a &lt;prestação de contas incorreta&gt;, o que poderá levar ao &lt;aumento do custo das novas passagens para servidor com bloqueio&gt;, impactando na &lt;prestação de contas de diárias e passagens&gt;.</t>
        </r>
      </text>
    </comment>
    <comment ref="F8" authorId="0" shapeId="0">
      <text>
        <r>
          <rPr>
            <b/>
            <sz val="12"/>
            <color indexed="81"/>
            <rFont val="Tahoma"/>
            <family val="2"/>
          </rPr>
          <t>Descrever na mesma célula os eventos que podem ocasionar a ocorrência do risco.</t>
        </r>
      </text>
    </comment>
    <comment ref="G8" authorId="0" shapeId="0">
      <text>
        <r>
          <rPr>
            <b/>
            <sz val="12"/>
            <color indexed="81"/>
            <rFont val="Tahoma"/>
            <family val="2"/>
          </rPr>
          <t>Descrever na mesma célula as consequências que a ocorrência do risco pode gerar no objeto de risco analisado.</t>
        </r>
      </text>
    </comment>
    <comment ref="H8" authorId="0" shapeId="0">
      <text>
        <r>
          <rPr>
            <b/>
            <sz val="12"/>
            <color indexed="81"/>
            <rFont val="Tahoma"/>
            <family val="2"/>
          </rPr>
          <t xml:space="preserve">Chance de o evento de risco acontecer.
A probabilidade poderá ser:
ESCALA: Muito Baixa, Baixa, Média, Alta ou Muito Alta.
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Dica: Para facilitar o enquadramento, consulte a descrição da escala em aba específica desta planilha.</t>
        </r>
      </text>
    </comment>
    <comment ref="J8" authorId="0" shapeId="0">
      <text>
        <r>
          <rPr>
            <b/>
            <sz val="12"/>
            <color indexed="81"/>
            <rFont val="Tahoma"/>
            <family val="2"/>
          </rPr>
          <t>Dano causado no</t>
        </r>
        <r>
          <rPr>
            <b/>
            <i/>
            <sz val="12"/>
            <color indexed="81"/>
            <rFont val="Tahoma"/>
            <family val="2"/>
          </rPr>
          <t xml:space="preserve"> objeto analisado</t>
        </r>
        <r>
          <rPr>
            <b/>
            <sz val="12"/>
            <color indexed="81"/>
            <rFont val="Tahoma"/>
            <family val="2"/>
          </rPr>
          <t>, caso o risco aconteça.
O impacto poderá ser:
ESCALA: Muito Baixo, Baixo, Médio, Alto ou Muito Alto.
Dica: Para facilitar o enquadramento, consulte a descrição da escala em aba específica desta planilha.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8" authorId="0" shapeId="0">
      <text>
        <r>
          <rPr>
            <b/>
            <sz val="12"/>
            <color indexed="81"/>
            <rFont val="Tahoma"/>
            <family val="2"/>
          </rPr>
          <t>Equivale ao perigo que o risco representa para o objeto analisado.
O nível de risco é o produto entre a probabilidade e o impacto atribuído ao risco.
O nível de risco pode ser:
- Baixo;
- Médio;
- Alto; ou
- Extremo.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8" authorId="0" shapeId="0">
      <text>
        <r>
          <rPr>
            <b/>
            <sz val="12"/>
            <color indexed="81"/>
            <rFont val="Tahoma"/>
            <family val="2"/>
          </rPr>
          <t>Será atribuído automaticamente, informando a ação a ser executada.
RELEMBRANDO
Apetite ao risco significa o nível de risco que a UFPA está disposta a aceitar apenas monitorando.
Apetite a risco da UFPA:
a) Para os riscos de nível baixo ou nível médio, a UFPA aceita que a medida de tratamento seja apenas o monitoramento.
b) Para os riscos de nível alto ou extremo, a UFPA exige que sejam criadas ações de tratamento para combater as chances de ocorrência do risco, ou os impactos de sua ocorrência.</t>
        </r>
      </text>
    </comment>
    <comment ref="O8" authorId="0" shapeId="0">
      <text>
        <r>
          <rPr>
            <b/>
            <sz val="12"/>
            <color indexed="81"/>
            <rFont val="Tahoma"/>
            <family val="2"/>
          </rPr>
          <t>Selecionar SIM ou NÃO para o enquadramento dos riscos de acordo com os tipos de riscos adotados pela UFPA em seu Manual de Gestão de Riscos.</t>
        </r>
      </text>
    </comment>
    <comment ref="S8" authorId="0" shapeId="0">
      <text>
        <r>
          <rPr>
            <b/>
            <sz val="12"/>
            <color indexed="81"/>
            <rFont val="Tahoma"/>
            <family val="2"/>
          </rPr>
          <t>Selecionar SIM ou NÃO se o risco compromete a capacidade orçamentária/financeira da UFPA ou se não compromete esse aspecto.</t>
        </r>
      </text>
    </comment>
    <comment ref="W8" authorId="0" shapeId="0">
      <text>
        <r>
          <rPr>
            <b/>
            <sz val="12"/>
            <color indexed="81"/>
            <rFont val="Tahoma"/>
            <family val="2"/>
          </rPr>
          <t xml:space="preserve">Relatar o comportamento do risco residual quanto ao apetite a risco da UFPA, justificando os casos de ocorrência do risco e a efetividade das ações de tratamento. </t>
        </r>
      </text>
    </comment>
    <comment ref="H9" authorId="0" shapeId="0">
      <text>
        <r>
          <rPr>
            <b/>
            <sz val="12"/>
            <color indexed="81"/>
            <rFont val="Tahoma"/>
            <family val="2"/>
          </rPr>
          <t>Selecionar a opção de acordo com as escalas adotadas pelo Manual de Gestão de Risco da UFPA.
As escalas podem ser consultadas em aba específica desta planilha.</t>
        </r>
      </text>
    </comment>
    <comment ref="I9" authorId="0" shapeId="0">
      <text>
        <r>
          <rPr>
            <b/>
            <sz val="12"/>
            <color indexed="81"/>
            <rFont val="Tahoma"/>
            <family val="2"/>
          </rPr>
          <t>Será atribuído automaticamente, correspondendo à análise efetuada.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9" authorId="0" shapeId="0">
      <text>
        <r>
          <rPr>
            <b/>
            <sz val="12"/>
            <color indexed="81"/>
            <rFont val="Tahoma"/>
            <family val="2"/>
          </rPr>
          <t>Selecionar a opção de acordo com as escalas adotadas pelo Manual de Gestão de Risco da UFPA.
As escalas podem ser consultadas em aba específica desta planilha.</t>
        </r>
      </text>
    </comment>
    <comment ref="K9" authorId="0" shapeId="0">
      <text>
        <r>
          <rPr>
            <b/>
            <sz val="12"/>
            <color indexed="81"/>
            <rFont val="Tahoma"/>
            <family val="2"/>
          </rPr>
          <t xml:space="preserve">Será atribuído automaticamente, correspondendo à análise efetuada.
</t>
        </r>
      </text>
    </comment>
    <comment ref="L9" authorId="0" shapeId="0">
      <text>
        <r>
          <rPr>
            <b/>
            <sz val="12"/>
            <color indexed="81"/>
            <rFont val="Tahoma"/>
            <family val="2"/>
          </rPr>
          <t>será atribuído automaticamente, de acordo com o resultado da multiplicação entre o peso da probabilidade e impacto, enquadrando o risco de acordo com a Matriz de Classificação do Risco, que pode ser consultada em aba específica desta planilha.</t>
        </r>
      </text>
    </comment>
    <comment ref="M9" authorId="0" shapeId="0">
      <text>
        <r>
          <rPr>
            <b/>
            <sz val="12"/>
            <color indexed="81"/>
            <rFont val="Tahoma"/>
            <family val="2"/>
          </rPr>
          <t>Será atribuído automaticamente, de acordo com o resultado da multiplicação entre o peso da probabilidade e impacto, enquadrando o risco de acordo com a Matriz de Classificação do Risco, que pode ser consultada em aba específica desta planilha.</t>
        </r>
      </text>
    </comment>
    <comment ref="O9" authorId="0" shapeId="0">
      <text>
        <r>
          <rPr>
            <b/>
            <sz val="12"/>
            <color indexed="81"/>
            <rFont val="Tahoma"/>
            <family val="2"/>
          </rPr>
          <t>Eventos que podem comprometer a confiança da sociedade (ou de parceiros, de clientes ou de fornecedores) em relação à capacidade da UFPA em cumprir sua missão institucional.
Significa que o risco está ligado a problemas e danos relacionados à reputação da UFPA.
DICA: Caso esse risco aconteça, as pessoas podem achar que a UFPA não é capaz de cumprir a sua missão?
Exemplo:
Objeto de risco: Processo seletivo de ingresso de alunos
Risco: Erro na lista de aprovados
Tipo de Risco: Imagem - SIM
Justificativa: Caso aconteça o risco de a UFPA publicar uma lista de alunos aprovados contendo o nome de alunos que não passaram nas provas, a sociedade poderá duvidar da capacidade da UFPA de executar este e outros processos associados. Isto pode inclusive gerar uma notícia nas mídias, comprometendo a imagem da UFPA.</t>
        </r>
      </text>
    </comment>
    <comment ref="P9" authorId="0" shapeId="0">
      <text>
        <r>
          <rPr>
            <b/>
            <sz val="12"/>
            <color indexed="81"/>
            <rFont val="Tahoma"/>
            <family val="2"/>
          </rPr>
          <t>Eventos derivados de alterações legislativas ou normativas que podem comprometer as atividades da UFPA.
Dica: o risco tem como uma de suas causas eventuais alterações legislativas ou normativas?
Exemplo:
Risco: Decreto que realize corte orçamentário.</t>
        </r>
      </text>
    </comment>
    <comment ref="Q9" authorId="0" shapeId="0">
      <text>
        <r>
          <rPr>
            <b/>
            <sz val="12"/>
            <color indexed="81"/>
            <rFont val="Tahoma"/>
            <family val="2"/>
          </rPr>
          <t xml:space="preserve">Eventos que podem comprometer as atividades da UFPA, normalmente associados a falhas, deficiência ou inadequação de processos internos, pessoas, infraestrutura e sistemas.
Dica: o risco identificado tem como causa alguma inadequação de processos internos, pessoas, infraestrutura ou sistemas?
</t>
        </r>
      </text>
    </comment>
    <comment ref="R9" authorId="0" shapeId="0">
      <text>
        <r>
          <rPr>
            <b/>
            <sz val="12"/>
            <color indexed="81"/>
            <rFont val="Tahoma"/>
            <family val="2"/>
          </rPr>
          <t xml:space="preserve">Vulnerabilidade que pode favorecer ou facilitar a ocorrência de práticas de corrupção, fraudes, irregularidades e/ou desvios éticos e de conduta, podendo comprometer os objetivos da instituição.
Dica: o risco está associado a uma conduta ética inapropriada, por exemplo?
Exemplos de Risco de Integridade:
- Abuso de posição ou poder em favor de interesses privados.
- Nepotismo.
- Conflito de Interesses.
- Pressão interna ou externa ilegal ou antiética para influenciar agente público.
- Solicitação ou recebimento de vantagem indevida. 
- Utilização de recursos públicos em favor de interesses privados.
Para saber mais sobre a temática de Integridade, consulte o Plano de Integridade da UFPA, disponível em https://proplan.ufpa.br/index.php/documentos-digest.
</t>
        </r>
      </text>
    </comment>
    <comment ref="S9" authorId="0" shapeId="0">
      <text>
        <r>
          <rPr>
            <b/>
            <sz val="12"/>
            <color indexed="81"/>
            <rFont val="Tahoma"/>
            <family val="2"/>
          </rPr>
          <t>Eventos que podem comprometer a capacidade do órgão ou entidade de contar com os recursos orçamentários e financeiros necessários à realização de suas atividades, ou eventos que possam comprometer a própria execução orçamentária, como atrasos no cronograma de licitações.
DICA: Caso esse risco aconteça, um de seus impactos será o fato de a UFPA não poder contar com recurso financeiro/orçamentário?</t>
        </r>
      </text>
    </comment>
    <comment ref="T9" authorId="0" shapeId="0">
      <text>
        <r>
          <rPr>
            <b/>
            <sz val="12"/>
            <color indexed="81"/>
            <rFont val="Tahoma"/>
            <family val="2"/>
          </rPr>
          <t xml:space="preserve">Descrever os controles a serem implementados para EVITAR a ocorrência do risco e/ou reduzir o impacto negativo gerado no objeto analisado. 
Dica: Priorizar controles de caráter preventivo.
Dica: O benefício do controle deve ser maior que o seu custo.
Os riscos fora do apetite da UFPA (cor laranja e cor vermelha no campo "Apetite a Risco") devem obrigatoriamente receber ações de tratamento.
Já os riscos de nível baixo e médio (cor verde e cor amarela) não precisam receber ações de tratamento, devendo ser apenas monitorados.
</t>
        </r>
      </text>
    </comment>
    <comment ref="U9" authorId="0" shapeId="0">
      <text>
        <r>
          <rPr>
            <b/>
            <sz val="12"/>
            <color indexed="81"/>
            <rFont val="Tahoma"/>
            <family val="2"/>
          </rPr>
          <t>Informar a unidade/subunidade que é responsável pela implementação da ação de tratamento.
A unidade/subunidade deverá ser a mesma da etapa de identificação, ou subordinada hierarquicamente.</t>
        </r>
      </text>
    </comment>
    <comment ref="V9" authorId="0" shapeId="0">
      <text>
        <r>
          <rPr>
            <b/>
            <sz val="12"/>
            <color indexed="81"/>
            <rFont val="Tahoma"/>
            <family val="2"/>
          </rPr>
          <t>Informar o prazo de implementação do controle.</t>
        </r>
      </text>
    </comment>
  </commentList>
</comments>
</file>

<file path=xl/sharedStrings.xml><?xml version="1.0" encoding="utf-8"?>
<sst xmlns="http://schemas.openxmlformats.org/spreadsheetml/2006/main" count="191" uniqueCount="126">
  <si>
    <t>PROBABILIDADE</t>
  </si>
  <si>
    <t>PESO</t>
  </si>
  <si>
    <t>Baixa</t>
  </si>
  <si>
    <t>Média</t>
  </si>
  <si>
    <t>Muito Baixa</t>
  </si>
  <si>
    <t>Muito Alta</t>
  </si>
  <si>
    <t>Muito Baixo</t>
  </si>
  <si>
    <t>Baixo</t>
  </si>
  <si>
    <t>Médio</t>
  </si>
  <si>
    <t>Alto</t>
  </si>
  <si>
    <t>Muito Alto</t>
  </si>
  <si>
    <t>IMPACTO</t>
  </si>
  <si>
    <t>ESCALA</t>
  </si>
  <si>
    <t>RISCO</t>
  </si>
  <si>
    <t>RB (Risco Baixo)</t>
  </si>
  <si>
    <t>RM (Risco Médio)</t>
  </si>
  <si>
    <t>RA (Risco Alto)</t>
  </si>
  <si>
    <t>RE (Risco Extremo)</t>
  </si>
  <si>
    <t>80 - 100</t>
  </si>
  <si>
    <t>Impacto</t>
  </si>
  <si>
    <t>Probabilidade</t>
  </si>
  <si>
    <t>Muito
Alto
10</t>
  </si>
  <si>
    <t>Alto
8</t>
  </si>
  <si>
    <t>Médio
5</t>
  </si>
  <si>
    <t>Baixo
2</t>
  </si>
  <si>
    <t>Muito
Baixo
1</t>
  </si>
  <si>
    <t>10
RM</t>
  </si>
  <si>
    <t>8
RB</t>
  </si>
  <si>
    <t>5
RB</t>
  </si>
  <si>
    <t>2
RB</t>
  </si>
  <si>
    <t>1
RB</t>
  </si>
  <si>
    <t>4
RB</t>
  </si>
  <si>
    <t>Muito
Baixa
1</t>
  </si>
  <si>
    <t>Baixa
2</t>
  </si>
  <si>
    <t>Média
5</t>
  </si>
  <si>
    <t>Alta
8</t>
  </si>
  <si>
    <t>Muito
Alta
10</t>
  </si>
  <si>
    <t>50
RA</t>
  </si>
  <si>
    <t>40
RA</t>
  </si>
  <si>
    <t>64
RA</t>
  </si>
  <si>
    <t>20
RM</t>
  </si>
  <si>
    <t>16
RM</t>
  </si>
  <si>
    <t>25
RM</t>
  </si>
  <si>
    <t>80
RE</t>
  </si>
  <si>
    <t>100
RE</t>
  </si>
  <si>
    <t>UNIDADE</t>
  </si>
  <si>
    <t>Subunidade responsável</t>
  </si>
  <si>
    <t>Risco</t>
  </si>
  <si>
    <t>Causa(s)</t>
  </si>
  <si>
    <t>Consequência(s)</t>
  </si>
  <si>
    <t>Apetite ao Risco</t>
  </si>
  <si>
    <t>Natureza do Risco</t>
  </si>
  <si>
    <t>Ação de Tratamento</t>
  </si>
  <si>
    <t>Descrição</t>
  </si>
  <si>
    <t xml:space="preserve">Prazo </t>
  </si>
  <si>
    <t>Análise</t>
  </si>
  <si>
    <t>Peso</t>
  </si>
  <si>
    <t>Imagem</t>
  </si>
  <si>
    <t>Legal</t>
  </si>
  <si>
    <t>Operacional</t>
  </si>
  <si>
    <t>Integridade</t>
  </si>
  <si>
    <t>IDENTIFICAÇÃO DO RISCO</t>
  </si>
  <si>
    <t>AVALIAÇÃO DO RISCO</t>
  </si>
  <si>
    <t>TRATAMENTO DO RISCO</t>
  </si>
  <si>
    <t>Nível de Risco (P X I)</t>
  </si>
  <si>
    <t>Probabilidade (P)</t>
  </si>
  <si>
    <t>Impacto (I)</t>
  </si>
  <si>
    <t>Sim</t>
  </si>
  <si>
    <t>Orçamentário / Financeiro</t>
  </si>
  <si>
    <t>DESCRIÇÃO</t>
  </si>
  <si>
    <t>Compromete em alguma medida o alcance do objetivo, mas não impede o alcance da maior parte do atingimento do objetivo.</t>
  </si>
  <si>
    <t>Não altera o alcance do objetivo.</t>
  </si>
  <si>
    <t>ESCALA DE PROBABILIDADE</t>
  </si>
  <si>
    <t>ESCALA DE IMPACTO</t>
  </si>
  <si>
    <t>Em situações excepcionais o evento poderá até ocorrer, mas
não há histórico conhecido do evento ou não há indícios que sinalizem sua ocorrência, portanto, é improvável que aconteça.</t>
  </si>
  <si>
    <t>O histórico conhecido aponta para baixa frequência, podendo
o evento ocorrer de forma inesperada ou casual.</t>
  </si>
  <si>
    <t>Repete-se com frequência razoável ou há indícios que
possa ocorrer de alguma forma.</t>
  </si>
  <si>
    <t>Repete-se com elevada frequência ou sua ocorrência é
até esperada pois os indícios apontam essa possibilidade.</t>
  </si>
  <si>
    <t>Compromete razoavelmente o alcance do objetivo,
porém recuperável.</t>
  </si>
  <si>
    <t>Compromete a maior parte do atingimento do objetivo,
sendo de difícil reversão.</t>
  </si>
  <si>
    <t>Compromete totalmente ou quase totalmente o atingimento
do objetivo, de forma irreversível.</t>
  </si>
  <si>
    <t>Alta</t>
  </si>
  <si>
    <t>Classificação</t>
  </si>
  <si>
    <t>Não</t>
  </si>
  <si>
    <t>Tipos de Riscos</t>
  </si>
  <si>
    <t>MATRIZ DE CLASSIFICAÇÃO DO RISCO</t>
  </si>
  <si>
    <t>MATRIZ DE PROBABILIDADE X IMPACTO</t>
  </si>
  <si>
    <t>Os indícios indicam claramente que o evento ocorrerá,
portanto, é praticamente certo.</t>
  </si>
  <si>
    <t>0 - 9</t>
  </si>
  <si>
    <t>10 - 39</t>
  </si>
  <si>
    <t>40 - 79</t>
  </si>
  <si>
    <t>Informar o comportamento do nível do risco</t>
  </si>
  <si>
    <t>COMUNICAÇÃO E MONITORAMENTO DO RISCO</t>
  </si>
  <si>
    <t>Item</t>
  </si>
  <si>
    <t>Objeto Geral:</t>
  </si>
  <si>
    <t>Objeto analisado (específico)</t>
  </si>
  <si>
    <t>Executor da ação de tratamento</t>
  </si>
  <si>
    <r>
      <t xml:space="preserve">UFPA - </t>
    </r>
    <r>
      <rPr>
        <i/>
        <sz val="20"/>
        <color theme="3" tint="-0.499984740745262"/>
        <rFont val="Calibri"/>
        <family val="2"/>
        <scheme val="minor"/>
      </rPr>
      <t>Planilha de Gestão de Riscos</t>
    </r>
  </si>
  <si>
    <t>Versão: Junho 2022</t>
  </si>
  <si>
    <t>Núcleo de Meio Ambiente</t>
  </si>
  <si>
    <t>Implantação de novos módulos do Sistema Integrado de Gestão da UFPA (SIG-UFPA)</t>
  </si>
  <si>
    <t>Expansão do backbone de dados e voz institucional</t>
  </si>
  <si>
    <t>Melhorar a infraestrutura de serviços de TIC do data center institucional</t>
  </si>
  <si>
    <t>Ampliar e consolidar a segurança cibernética e segurança da informação</t>
  </si>
  <si>
    <t>Ampliar e consolidar a Governança de Tecnologia da Informação e Comunicação</t>
  </si>
  <si>
    <t>Coordenadoria de Sistemas de Informação (CSI)</t>
  </si>
  <si>
    <t>Coordenadoria de Redes (CR)</t>
  </si>
  <si>
    <t>Coordenadoria de Segurança e Serviços de Internet (CSSI)</t>
  </si>
  <si>
    <t>Assessoria de Orientação Normativa em Tecnologia da Informação (ASSONTI)</t>
  </si>
  <si>
    <t>Atraso na implantação de novos módulos do sistema</t>
  </si>
  <si>
    <t>Indisponibilidade de recursos financeiros</t>
  </si>
  <si>
    <t>Atraso na eleboração de documentos e capacitação dos usuários</t>
  </si>
  <si>
    <t>Informações indisponíveis na base de dados do sistema integrado de gestão.</t>
  </si>
  <si>
    <t>1. Necessidade elevada de recursos de custeio e investimento.</t>
  </si>
  <si>
    <t>Os campi da UFPA poderão ficar sem o backbone óptico ou expandir suas redes de dados para acesso aos sistemas institucionais, telefonia e a Internet.</t>
  </si>
  <si>
    <t>Toda a UFPA ficará sem o acesso aos sistemas institucionais, banco de dados, telefonia e a Internet.</t>
  </si>
  <si>
    <t>Os sistemas institucionais poderão ter suas base de dados violadas por ataque cibernético e toda a UFPA ficará sem o acesso aos sistemas institucionais, banco de dados, telefonia e a Internet.</t>
  </si>
  <si>
    <t>1. Equipe das coordenadoria do CTIC reduzidas.</t>
  </si>
  <si>
    <t>Falta de evidência para as auditorias dos órgãos de controle e norma administrativa ausente para apoio as ações de TIC.</t>
  </si>
  <si>
    <t>1. Equipe de analistas e técnicos da CSI reduzida;
2. Nível incipiente dos mapeamento dos fluxos dos processos utilizados pelas unidade gestora do módulo;
3. Número elevado de customizações solicitadas pela unidade gestora do módulo;
4. Ausência da devida atenção na utilização e funcionalidades do módulo pela equipe operacional da unidade gestora do módulo;
5. Treinamento fornecido pelo CTIC insuficiente para operacionalizar o módulo;
6. Complexidade de realizar a atualização do código fonte do módulo, c,om a versão mais nova e estável disponibilizada pela UFRN;
7. Complexidade em migrar os dados cadastrais, administrativos ou acadêmicos dos sistemas legados;
8. Alta demanda de atendimento em outros módulos, realizados pela equipe da CSI, em paralelo ao processo de implantação;
9. Ausência de uma equipe de técnicos específica para atender as chamadas do SAGITTA, fazer implementação de correões urgentes e trabalhar em novas implantações.</t>
  </si>
  <si>
    <t>1. Solicitar mais 2 servidores técnicos administrativos junto a PROGEP para fortalecer a equipe da CR;
2. Elaborar uma especificação técnica dos equipamentos o mais equilibrado possível com a realidade orçamentária da UFPA;
3. Se necessário, reduzir o escopo de contratação inicial conforme a disponibilidade orçamentária da UFPA;
4. Solicitar apoio orçamentário e financeiro para a administração superior com o objetivo de executar os serviços de infraestrutura de telecomunicações de dados, voz, lógica, óptica e monitoramento.</t>
  </si>
  <si>
    <t>1. Solicitar mais 2 servidores técnicos administrativos junto a PROGEP para fortalecer a equipe da CSSI;
2. Elaborar uma especificação técnica dos equipamentos o mais equilibrado possível com a realidade orçamentária da UFPA;
3. Se necessário, reduzir o escopo de contratação inicial conforme a disponibilidade orçamentária da UFPA;
4. Solicitar apoio orçamentário e financeiro para a administração superior com o objetivo de modernizar o parque computacional do data center, instalação elétrica, refrigeração e espaço físico.</t>
  </si>
  <si>
    <t>1. Solicitar mais 1 servidores técnicos administrativos junto a PROGEP para fortalecer a equipe da CSSI;
2. Elaborar uma especificação técnica dos equipamentos o mais equilibrado possível com a realidade orçamentária da UFPA;
3. Se necessário, reduzir o escopo de contratação inicial conforme a disponibilidade orçamentária da UFPA;
4. Solicitar apoio orçamentário e financeiro para a administração superior com o objetivo de atualizar e adquirir soluções de TIC para a segurança da informação institucional.</t>
  </si>
  <si>
    <t>Acompanhar  o processo de implantação com reuniões frequentes entre o CTIC e as unidades gestoras dos módulos para alinhar ações de implantação.</t>
  </si>
  <si>
    <t>Acompanhar a tramitação do processo</t>
  </si>
  <si>
    <t>Contínuo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</si>
</sst>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[$-416]mmmm/yyyy;@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i/>
      <sz val="20"/>
      <color theme="3" tint="-0.499984740745262"/>
      <name val="Calibri"/>
      <family val="2"/>
      <scheme val="minor"/>
    </font>
    <font>
      <i/>
      <sz val="20"/>
      <color theme="3" tint="-0.499984740745262"/>
      <name val="Calibri"/>
      <family val="2"/>
      <scheme val="minor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9"/>
      <color indexed="81"/>
      <name val="Tahoma"/>
      <family val="2"/>
    </font>
    <font>
      <b/>
      <i/>
      <sz val="12"/>
      <color indexed="81"/>
      <name val="Tahoma"/>
      <family val="2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27697B"/>
        <bgColor indexed="64"/>
      </patternFill>
    </fill>
    <fill>
      <patternFill patternType="solid">
        <fgColor rgb="FF3278CC"/>
        <bgColor indexed="64"/>
      </patternFill>
    </fill>
    <fill>
      <patternFill patternType="solid">
        <fgColor rgb="FFD0E0F4"/>
        <bgColor indexed="64"/>
      </patternFill>
    </fill>
    <fill>
      <patternFill patternType="solid">
        <fgColor rgb="FFA2D4E2"/>
        <bgColor indexed="64"/>
      </patternFill>
    </fill>
    <fill>
      <patternFill patternType="solid">
        <fgColor rgb="FFA8C6EA"/>
        <bgColor indexed="64"/>
      </patternFill>
    </fill>
    <fill>
      <patternFill patternType="solid">
        <fgColor rgb="FF5690D6"/>
        <bgColor indexed="64"/>
      </patternFill>
    </fill>
    <fill>
      <patternFill patternType="solid">
        <fgColor rgb="FFD7E5F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2" fillId="13" borderId="24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7" borderId="31" xfId="0" applyFont="1" applyFill="1" applyBorder="1" applyAlignment="1">
      <alignment horizontal="center" vertical="center" wrapText="1"/>
    </xf>
    <xf numFmtId="0" fontId="9" fillId="7" borderId="32" xfId="0" applyFont="1" applyFill="1" applyBorder="1" applyAlignment="1">
      <alignment horizontal="center" vertical="center" wrapText="1"/>
    </xf>
    <xf numFmtId="0" fontId="9" fillId="7" borderId="3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7" fillId="0" borderId="14" xfId="0" applyFont="1" applyBorder="1"/>
    <xf numFmtId="0" fontId="7" fillId="0" borderId="15" xfId="0" applyFont="1" applyBorder="1"/>
    <xf numFmtId="0" fontId="7" fillId="0" borderId="17" xfId="0" applyFont="1" applyBorder="1"/>
    <xf numFmtId="0" fontId="7" fillId="3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" fillId="14" borderId="35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16" borderId="3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/>
    <xf numFmtId="0" fontId="4" fillId="0" borderId="34" xfId="0" applyFont="1" applyBorder="1" applyAlignment="1">
      <alignment horizontal="left" vertical="center" wrapText="1" indent="2"/>
    </xf>
    <xf numFmtId="0" fontId="4" fillId="0" borderId="20" xfId="0" applyFont="1" applyBorder="1" applyAlignment="1">
      <alignment horizontal="left" vertical="center" wrapText="1" indent="2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2" fillId="12" borderId="25" xfId="0" applyFont="1" applyFill="1" applyBorder="1" applyAlignment="1">
      <alignment horizontal="center" vertical="center" wrapText="1"/>
    </xf>
    <xf numFmtId="0" fontId="2" fillId="12" borderId="22" xfId="0" applyFont="1" applyFill="1" applyBorder="1" applyAlignment="1">
      <alignment horizontal="center" vertical="center" wrapText="1"/>
    </xf>
    <xf numFmtId="0" fontId="1" fillId="8" borderId="27" xfId="0" applyFont="1" applyFill="1" applyBorder="1" applyAlignment="1">
      <alignment horizontal="center" vertical="center"/>
    </xf>
    <xf numFmtId="0" fontId="1" fillId="8" borderId="30" xfId="0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8" borderId="28" xfId="0" applyFont="1" applyFill="1" applyBorder="1" applyAlignment="1">
      <alignment horizontal="center" vertical="center"/>
    </xf>
    <xf numFmtId="0" fontId="5" fillId="16" borderId="18" xfId="0" applyFont="1" applyFill="1" applyBorder="1" applyAlignment="1">
      <alignment horizontal="center" vertical="center"/>
    </xf>
    <xf numFmtId="0" fontId="5" fillId="16" borderId="20" xfId="0" applyFont="1" applyFill="1" applyBorder="1" applyAlignment="1">
      <alignment horizontal="center" vertical="center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2" fillId="15" borderId="36" xfId="0" applyFont="1" applyFill="1" applyBorder="1" applyAlignment="1">
      <alignment horizontal="center" vertical="center" wrapText="1"/>
    </xf>
    <xf numFmtId="0" fontId="2" fillId="15" borderId="37" xfId="0" applyFont="1" applyFill="1" applyBorder="1" applyAlignment="1">
      <alignment horizontal="center" vertical="center" wrapText="1"/>
    </xf>
    <xf numFmtId="0" fontId="1" fillId="10" borderId="27" xfId="0" applyFont="1" applyFill="1" applyBorder="1" applyAlignment="1">
      <alignment horizontal="center" vertical="center" wrapText="1"/>
    </xf>
    <xf numFmtId="0" fontId="1" fillId="10" borderId="29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" fillId="10" borderId="28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horizontal="center" vertical="center" wrapText="1"/>
    </xf>
    <xf numFmtId="0" fontId="1" fillId="9" borderId="27" xfId="0" applyFont="1" applyFill="1" applyBorder="1" applyAlignment="1">
      <alignment horizontal="center" vertical="center" wrapText="1"/>
    </xf>
    <xf numFmtId="0" fontId="1" fillId="9" borderId="29" xfId="0" applyFont="1" applyFill="1" applyBorder="1" applyAlignment="1">
      <alignment horizontal="center" vertical="center" wrapText="1"/>
    </xf>
    <xf numFmtId="0" fontId="1" fillId="9" borderId="28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9" fillId="7" borderId="23" xfId="0" applyFont="1" applyFill="1" applyBorder="1" applyAlignment="1">
      <alignment horizontal="center" vertical="center" textRotation="90"/>
    </xf>
    <xf numFmtId="0" fontId="9" fillId="7" borderId="21" xfId="0" applyFont="1" applyFill="1" applyBorder="1" applyAlignment="1">
      <alignment horizontal="center" vertical="center" textRotation="90"/>
    </xf>
    <xf numFmtId="0" fontId="9" fillId="7" borderId="12" xfId="0" applyFont="1" applyFill="1" applyBorder="1" applyAlignment="1">
      <alignment horizontal="center"/>
    </xf>
    <xf numFmtId="0" fontId="9" fillId="7" borderId="13" xfId="0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20" fillId="0" borderId="0" xfId="0" applyFont="1" applyAlignment="1">
      <alignment horizontal="left"/>
    </xf>
    <xf numFmtId="0" fontId="3" fillId="13" borderId="38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3" borderId="39" xfId="0" applyFont="1" applyFill="1" applyBorder="1" applyAlignment="1">
      <alignment horizontal="center" vertical="center" wrapText="1"/>
    </xf>
    <xf numFmtId="0" fontId="3" fillId="13" borderId="22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 vertical="center"/>
    </xf>
    <xf numFmtId="0" fontId="2" fillId="11" borderId="29" xfId="0" applyFont="1" applyFill="1" applyBorder="1" applyAlignment="1">
      <alignment horizontal="center" vertical="center"/>
    </xf>
    <xf numFmtId="0" fontId="3" fillId="12" borderId="38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22" fillId="17" borderId="40" xfId="0" applyFont="1" applyFill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justify" vertical="center" wrapText="1"/>
    </xf>
    <xf numFmtId="0" fontId="0" fillId="0" borderId="40" xfId="0" applyBorder="1" applyAlignment="1">
      <alignment horizontal="center" vertical="center" wrapText="1"/>
    </xf>
    <xf numFmtId="164" fontId="3" fillId="0" borderId="40" xfId="0" applyNumberFormat="1" applyFont="1" applyBorder="1" applyAlignment="1">
      <alignment horizontal="center" vertical="center" wrapText="1"/>
    </xf>
    <xf numFmtId="165" fontId="3" fillId="0" borderId="40" xfId="0" applyNumberFormat="1" applyFont="1" applyBorder="1" applyAlignment="1">
      <alignment horizontal="center" vertical="center" wrapText="1"/>
    </xf>
    <xf numFmtId="17" fontId="3" fillId="0" borderId="4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275"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D0E0F4"/>
      <color rgb="FFD7E5F5"/>
      <color rgb="FF5690D6"/>
      <color rgb="FF4685D2"/>
      <color rgb="FF33CC33"/>
      <color rgb="FF000099"/>
      <color rgb="FF0000FF"/>
      <color rgb="FFA8C6EA"/>
      <color rgb="FF3278CC"/>
      <color rgb="FFA2D4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321464</xdr:colOff>
      <xdr:row>1</xdr:row>
      <xdr:rowOff>49054</xdr:rowOff>
    </xdr:from>
    <xdr:to>
      <xdr:col>2</xdr:col>
      <xdr:colOff>130969</xdr:colOff>
      <xdr:row>1</xdr:row>
      <xdr:rowOff>476249</xdr:rowOff>
    </xdr:to>
    <xdr:pic>
      <xdr:nvPicPr>
        <xdr:cNvPr id="6" name="Picture 2" descr="Resultado de imagem para logo ufpa">
          <a:extLst>
            <a:ext uri="{FF2B5EF4-FFF2-40B4-BE49-F238E27FC236}">
              <a16:creationId xmlns:a16="http://schemas.microsoft.com/office/drawing/2014/main" xmlns="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5777" y="180023"/>
          <a:ext cx="357192" cy="42719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76199</xdr:rowOff>
    </xdr:from>
    <xdr:to>
      <xdr:col>9</xdr:col>
      <xdr:colOff>485775</xdr:colOff>
      <xdr:row>17</xdr:row>
      <xdr:rowOff>139714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199"/>
          <a:ext cx="5829300" cy="330201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10</xdr:col>
      <xdr:colOff>142875</xdr:colOff>
      <xdr:row>0</xdr:row>
      <xdr:rowOff>66674</xdr:rowOff>
    </xdr:from>
    <xdr:to>
      <xdr:col>19</xdr:col>
      <xdr:colOff>473739</xdr:colOff>
      <xdr:row>17</xdr:row>
      <xdr:rowOff>138881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38875" y="66674"/>
          <a:ext cx="5817264" cy="3310707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FPA%20PROPLAN\Downloads\Plano-de-Gesto-Riscos-PDU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1 (2)"/>
      <sheetName val="Plan1 (3)"/>
      <sheetName val="Plan1 (5)"/>
      <sheetName val="Plan1 (4)"/>
      <sheetName val="Plan1 (6)"/>
      <sheetName val="Planilha"/>
      <sheetName val="Planilha (2)"/>
      <sheetName val="Gabarito"/>
      <sheetName val="Gabarito para acompanhar"/>
      <sheetName val="Gabarito (1)"/>
      <sheetName val="Plano de Gestão de Riscos"/>
      <sheetName val="Gabarito pra acompanhar (2)"/>
      <sheetName val="Gabarito pra acompanhar (3)"/>
      <sheetName val="Gabarito pra acompanhar (4)"/>
      <sheetName val="Objetivos Estratégicos"/>
      <sheetName val="Matriz Probabilidade Impacto"/>
      <sheetName val="Matriz Nível de Risco"/>
      <sheetName val="Matriz probabilidade X impacto"/>
      <sheetName val="Priorização"/>
      <sheetName val="Plano de Gestão de Risc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5">
          <cell r="C5" t="str">
            <v>PROBABILIDADE</v>
          </cell>
          <cell r="D5" t="str">
            <v>PESO</v>
          </cell>
          <cell r="E5" t="str">
            <v>DESCRIÇÃO</v>
          </cell>
        </row>
        <row r="6">
          <cell r="C6" t="str">
            <v>Muito Baixa</v>
          </cell>
          <cell r="D6">
            <v>1</v>
          </cell>
          <cell r="E6" t="str">
            <v>Em situações excepcionais o evento poderá até ocorrer, mas
não há histórico conhecido do evento ou não há indícios que sinalizem sua ocorrência, portanto, é improvável que aconteça.</v>
          </cell>
        </row>
        <row r="7">
          <cell r="C7" t="str">
            <v>Baixa</v>
          </cell>
          <cell r="D7">
            <v>2</v>
          </cell>
          <cell r="E7" t="str">
            <v>O histórico conhecido aponta para baixa frequência, podendo
o evento ocorrer de forma inesperada ou casual.</v>
          </cell>
        </row>
        <row r="8">
          <cell r="C8" t="str">
            <v>Média</v>
          </cell>
          <cell r="D8">
            <v>5</v>
          </cell>
          <cell r="E8" t="str">
            <v>Repete-se com frequência razoável ou há indícios que
possa ocorrer de alguma forma.</v>
          </cell>
        </row>
        <row r="9">
          <cell r="C9" t="str">
            <v>Alta</v>
          </cell>
          <cell r="D9">
            <v>8</v>
          </cell>
          <cell r="E9" t="str">
            <v>Repete-se com elevada frequência ou sua ocorrência é
até esperada pois os indícios apontam essa possibilidade.</v>
          </cell>
        </row>
        <row r="10">
          <cell r="C10" t="str">
            <v>Muito Alta</v>
          </cell>
          <cell r="D10">
            <v>10</v>
          </cell>
          <cell r="E10" t="str">
            <v>Os indícios indicam claramente que o evento ocorrerá,
portanto, é praticamente certo.</v>
          </cell>
        </row>
        <row r="16">
          <cell r="C16" t="str">
            <v>Muito Baixo</v>
          </cell>
          <cell r="D16">
            <v>1</v>
          </cell>
        </row>
        <row r="17">
          <cell r="C17" t="str">
            <v>Baixo</v>
          </cell>
          <cell r="D17">
            <v>2</v>
          </cell>
        </row>
        <row r="18">
          <cell r="C18" t="str">
            <v>Médio</v>
          </cell>
          <cell r="D18">
            <v>5</v>
          </cell>
        </row>
        <row r="19">
          <cell r="C19" t="str">
            <v>Alto</v>
          </cell>
          <cell r="D19">
            <v>8</v>
          </cell>
        </row>
        <row r="20">
          <cell r="C20" t="str">
            <v>Muito Alto</v>
          </cell>
          <cell r="D20">
            <v>10</v>
          </cell>
        </row>
      </sheetData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4"/>
  <sheetViews>
    <sheetView showGridLines="0" tabSelected="1" zoomScale="80" zoomScaleNormal="80" zoomScaleSheetLayoutView="20" workbookViewId="0">
      <pane ySplit="9" topLeftCell="A12" activePane="bottomLeft" state="frozen"/>
      <selection pane="bottomLeft" activeCell="V10" sqref="V10"/>
    </sheetView>
  </sheetViews>
  <sheetFormatPr defaultRowHeight="15" x14ac:dyDescent="0.25"/>
  <cols>
    <col min="1" max="1" width="3.28515625" customWidth="1"/>
    <col min="2" max="2" width="8.140625" customWidth="1"/>
    <col min="3" max="3" width="36" customWidth="1"/>
    <col min="4" max="4" width="39.7109375" customWidth="1"/>
    <col min="5" max="5" width="34.42578125" customWidth="1"/>
    <col min="6" max="6" width="43.42578125" customWidth="1"/>
    <col min="7" max="7" width="45.140625" customWidth="1"/>
    <col min="8" max="8" width="15.28515625" customWidth="1"/>
    <col min="9" max="9" width="6.7109375" customWidth="1"/>
    <col min="10" max="10" width="15.28515625" customWidth="1"/>
    <col min="11" max="11" width="6.7109375" customWidth="1"/>
    <col min="12" max="12" width="15.28515625" customWidth="1"/>
    <col min="13" max="13" width="6.7109375" customWidth="1"/>
    <col min="14" max="14" width="18.140625" customWidth="1"/>
    <col min="15" max="18" width="14.5703125" customWidth="1"/>
    <col min="19" max="19" width="21.140625" customWidth="1"/>
    <col min="20" max="20" width="41" customWidth="1"/>
    <col min="21" max="21" width="23.140625" bestFit="1" customWidth="1"/>
    <col min="22" max="22" width="21.42578125" customWidth="1"/>
    <col min="23" max="23" width="76" customWidth="1"/>
  </cols>
  <sheetData>
    <row r="1" spans="1:23" ht="15.75" thickBot="1" x14ac:dyDescent="0.3">
      <c r="A1" s="55" t="s">
        <v>98</v>
      </c>
    </row>
    <row r="2" spans="1:23" ht="42.75" customHeight="1" thickBot="1" x14ac:dyDescent="0.3">
      <c r="B2" s="58" t="s">
        <v>97</v>
      </c>
      <c r="C2" s="59"/>
      <c r="D2" s="60"/>
      <c r="F2" s="52" t="s">
        <v>45</v>
      </c>
      <c r="G2" s="56" t="s">
        <v>99</v>
      </c>
      <c r="H2" s="57"/>
    </row>
    <row r="3" spans="1:23" ht="6" customHeight="1" x14ac:dyDescent="0.25"/>
    <row r="4" spans="1:23" ht="9" customHeight="1" thickBot="1" x14ac:dyDescent="0.3"/>
    <row r="5" spans="1:23" ht="26.25" customHeight="1" thickBot="1" x14ac:dyDescent="0.3">
      <c r="B5" s="67" t="s">
        <v>94</v>
      </c>
      <c r="C5" s="68"/>
      <c r="D5" s="69"/>
      <c r="E5" s="70"/>
      <c r="F5" s="70"/>
      <c r="G5" s="71"/>
    </row>
    <row r="6" spans="1:23" ht="9" customHeight="1" thickBot="1" x14ac:dyDescent="0.3"/>
    <row r="7" spans="1:23" ht="21.75" customHeight="1" x14ac:dyDescent="0.25">
      <c r="B7" s="63" t="s">
        <v>61</v>
      </c>
      <c r="C7" s="64"/>
      <c r="D7" s="65"/>
      <c r="E7" s="65"/>
      <c r="F7" s="65"/>
      <c r="G7" s="66"/>
      <c r="H7" s="85" t="s">
        <v>62</v>
      </c>
      <c r="I7" s="86"/>
      <c r="J7" s="86"/>
      <c r="K7" s="86"/>
      <c r="L7" s="86"/>
      <c r="M7" s="86"/>
      <c r="N7" s="87"/>
      <c r="O7" s="74" t="s">
        <v>63</v>
      </c>
      <c r="P7" s="75"/>
      <c r="Q7" s="75"/>
      <c r="R7" s="75"/>
      <c r="S7" s="75"/>
      <c r="T7" s="75"/>
      <c r="U7" s="76"/>
      <c r="V7" s="77"/>
      <c r="W7" s="50" t="s">
        <v>92</v>
      </c>
    </row>
    <row r="8" spans="1:23" ht="21.75" customHeight="1" x14ac:dyDescent="0.25">
      <c r="B8" s="81" t="s">
        <v>93</v>
      </c>
      <c r="C8" s="82" t="s">
        <v>95</v>
      </c>
      <c r="D8" s="82" t="s">
        <v>46</v>
      </c>
      <c r="E8" s="82" t="s">
        <v>47</v>
      </c>
      <c r="F8" s="82" t="s">
        <v>48</v>
      </c>
      <c r="G8" s="83" t="s">
        <v>49</v>
      </c>
      <c r="H8" s="88" t="s">
        <v>65</v>
      </c>
      <c r="I8" s="89"/>
      <c r="J8" s="89" t="s">
        <v>66</v>
      </c>
      <c r="K8" s="89"/>
      <c r="L8" s="89" t="s">
        <v>64</v>
      </c>
      <c r="M8" s="89"/>
      <c r="N8" s="61" t="s">
        <v>50</v>
      </c>
      <c r="O8" s="84" t="s">
        <v>84</v>
      </c>
      <c r="P8" s="78"/>
      <c r="Q8" s="78"/>
      <c r="R8" s="78"/>
      <c r="S8" s="9" t="s">
        <v>51</v>
      </c>
      <c r="T8" s="78" t="s">
        <v>52</v>
      </c>
      <c r="U8" s="79"/>
      <c r="V8" s="80"/>
      <c r="W8" s="72" t="s">
        <v>91</v>
      </c>
    </row>
    <row r="9" spans="1:23" ht="30.75" thickBot="1" x14ac:dyDescent="0.3">
      <c r="B9" s="81"/>
      <c r="C9" s="82"/>
      <c r="D9" s="82"/>
      <c r="E9" s="82"/>
      <c r="F9" s="82"/>
      <c r="G9" s="83"/>
      <c r="H9" s="5" t="s">
        <v>55</v>
      </c>
      <c r="I9" s="6" t="s">
        <v>56</v>
      </c>
      <c r="J9" s="6" t="s">
        <v>55</v>
      </c>
      <c r="K9" s="6" t="s">
        <v>56</v>
      </c>
      <c r="L9" s="6" t="s">
        <v>82</v>
      </c>
      <c r="M9" s="6" t="s">
        <v>56</v>
      </c>
      <c r="N9" s="62"/>
      <c r="O9" s="10" t="s">
        <v>57</v>
      </c>
      <c r="P9" s="7" t="s">
        <v>58</v>
      </c>
      <c r="Q9" s="7" t="s">
        <v>59</v>
      </c>
      <c r="R9" s="7" t="s">
        <v>60</v>
      </c>
      <c r="S9" s="7" t="s">
        <v>68</v>
      </c>
      <c r="T9" s="7" t="s">
        <v>53</v>
      </c>
      <c r="U9" s="7" t="s">
        <v>96</v>
      </c>
      <c r="V9" s="8" t="s">
        <v>54</v>
      </c>
      <c r="W9" s="73"/>
    </row>
    <row r="10" spans="1:23" s="4" customFormat="1" ht="375.75" thickBot="1" x14ac:dyDescent="0.3">
      <c r="B10" s="2">
        <v>1</v>
      </c>
      <c r="C10" s="110" t="s">
        <v>100</v>
      </c>
      <c r="D10" s="111" t="s">
        <v>105</v>
      </c>
      <c r="E10" s="112" t="s">
        <v>109</v>
      </c>
      <c r="F10" s="114" t="s">
        <v>119</v>
      </c>
      <c r="G10" s="114" t="s">
        <v>112</v>
      </c>
      <c r="H10" s="115" t="s">
        <v>3</v>
      </c>
      <c r="I10" s="115">
        <f>IF(H10="","",VLOOKUP(H10,'[1]Matriz Probabilidade Impacto'!$C$5:$E$10,2,FALSE))</f>
        <v>5</v>
      </c>
      <c r="J10" s="115" t="s">
        <v>8</v>
      </c>
      <c r="K10" s="115">
        <f>IF(J10="","",VLOOKUP(J10,'[1]Matriz Probabilidade Impacto'!$C$16:$D$20,2,FALSE))</f>
        <v>5</v>
      </c>
      <c r="L10" s="115" t="str">
        <f t="shared" ref="L10:L14" si="0">IF(M10="","",IF(M10&lt;10,"Risco Baixo",IF(M10&lt;40,"Risco Médio",IF(M10&lt;80,"Risco Alto",IF(M10&lt;101,"Risco Extremo")))))</f>
        <v>Risco Médio</v>
      </c>
      <c r="M10" s="115">
        <f t="shared" ref="M10:M14" si="1">IF(J10="","",I10*K10)</f>
        <v>25</v>
      </c>
      <c r="N10" s="115" t="str">
        <f>IF(L10="","",IF(L10="Risco Baixo","O risco baixo está dentro do apetite a riscos da UFPA, portanto, deve ser apenas monitorado.",IF(L10="Risco Médio","O risco médio está dentro do apetite a riscos da UFPA, portanto, deve ser apenas monitorado.",IF(L10="Risco Alto","O risco alto deverá ser priorizado para tratamento, pois está fora do limite de apetite tolerado.",IF(L10="Risco Extremo","O risco extremo deverá ser priorizado para tratamento, pois está fora do limite de apetite tolerado.",)))))</f>
        <v>O risco médio está dentro do apetite a riscos da UFPA, portanto, deve ser apenas monitorado.</v>
      </c>
      <c r="O10" s="115" t="s">
        <v>83</v>
      </c>
      <c r="P10" s="115" t="s">
        <v>83</v>
      </c>
      <c r="Q10" s="115" t="s">
        <v>67</v>
      </c>
      <c r="R10" s="115" t="s">
        <v>83</v>
      </c>
      <c r="S10" s="115" t="s">
        <v>83</v>
      </c>
      <c r="T10" s="113" t="str">
        <f>IF(L10="","",IF(L10="Risco Baixo","Monitorar o risco.",IF(L10="Risco Médio","Monitorar o risco.",IF(L10="Risco Alto","",IF(L10="Risco Extremo","",)))))</f>
        <v>Monitorar o risco.</v>
      </c>
      <c r="U10" s="111" t="s">
        <v>105</v>
      </c>
      <c r="V10" s="113" t="s">
        <v>125</v>
      </c>
      <c r="W10" s="116" t="s">
        <v>123</v>
      </c>
    </row>
    <row r="11" spans="1:23" s="4" customFormat="1" ht="210.75" thickBot="1" x14ac:dyDescent="0.3">
      <c r="B11" s="2">
        <v>2</v>
      </c>
      <c r="C11" s="110" t="s">
        <v>101</v>
      </c>
      <c r="D11" s="111" t="s">
        <v>106</v>
      </c>
      <c r="E11" s="113" t="s">
        <v>110</v>
      </c>
      <c r="F11" s="114" t="s">
        <v>113</v>
      </c>
      <c r="G11" s="114" t="s">
        <v>114</v>
      </c>
      <c r="H11" s="115" t="s">
        <v>3</v>
      </c>
      <c r="I11" s="115">
        <f>IF(H11="","",VLOOKUP(H11,'[1]Matriz Probabilidade Impacto'!$C$5:$E$10,2,FALSE))</f>
        <v>5</v>
      </c>
      <c r="J11" s="115" t="s">
        <v>9</v>
      </c>
      <c r="K11" s="115">
        <f>IF(J11="","",VLOOKUP(J11,'[1]Matriz Probabilidade Impacto'!$C$16:$D$20,2,FALSE))</f>
        <v>8</v>
      </c>
      <c r="L11" s="115" t="str">
        <f t="shared" si="0"/>
        <v>Risco Alto</v>
      </c>
      <c r="M11" s="115">
        <f t="shared" si="1"/>
        <v>40</v>
      </c>
      <c r="N11" s="115" t="str">
        <f t="shared" ref="N11:N14" si="2">IF(L11="","",IF(L11="Risco Baixo","O risco baixo está dentro do apetite a riscos da UFPA, portanto, deve ser apenas monitorado.",IF(L11="Risco Médio","O risco médio está dentro do apetite a riscos da UFPA, portanto, deve ser apenas monitorado.",IF(L11="Risco Alto","O risco alto deverá ser priorizado para tratamento, pois está fora do limite de apetite tolerado.",IF(L11="Risco Extremo","O risco extremo deverá ser priorizado para tratamento, pois está fora do limite de apetite tolerado.",)))))</f>
        <v>O risco alto deverá ser priorizado para tratamento, pois está fora do limite de apetite tolerado.</v>
      </c>
      <c r="O11" s="115" t="s">
        <v>67</v>
      </c>
      <c r="P11" s="115" t="s">
        <v>83</v>
      </c>
      <c r="Q11" s="115" t="s">
        <v>67</v>
      </c>
      <c r="R11" s="115" t="s">
        <v>83</v>
      </c>
      <c r="S11" s="115" t="s">
        <v>67</v>
      </c>
      <c r="T11" s="114" t="s">
        <v>120</v>
      </c>
      <c r="U11" s="111" t="s">
        <v>106</v>
      </c>
      <c r="V11" s="113" t="s">
        <v>125</v>
      </c>
      <c r="W11" s="116" t="s">
        <v>124</v>
      </c>
    </row>
    <row r="12" spans="1:23" s="4" customFormat="1" ht="210.75" thickBot="1" x14ac:dyDescent="0.3">
      <c r="B12" s="2">
        <v>3</v>
      </c>
      <c r="C12" s="110" t="s">
        <v>102</v>
      </c>
      <c r="D12" s="111" t="s">
        <v>107</v>
      </c>
      <c r="E12" s="113" t="s">
        <v>110</v>
      </c>
      <c r="F12" s="114" t="s">
        <v>113</v>
      </c>
      <c r="G12" s="114" t="s">
        <v>115</v>
      </c>
      <c r="H12" s="115" t="s">
        <v>3</v>
      </c>
      <c r="I12" s="115">
        <f>IF(H12="","",VLOOKUP(H12,'[1]Matriz Probabilidade Impacto'!$C$5:$E$10,2,FALSE))</f>
        <v>5</v>
      </c>
      <c r="J12" s="115" t="s">
        <v>9</v>
      </c>
      <c r="K12" s="115">
        <f>IF(J12="","",VLOOKUP(J12,'[1]Matriz Probabilidade Impacto'!$C$16:$D$20,2,FALSE))</f>
        <v>8</v>
      </c>
      <c r="L12" s="115" t="str">
        <f t="shared" si="0"/>
        <v>Risco Alto</v>
      </c>
      <c r="M12" s="115">
        <f t="shared" si="1"/>
        <v>40</v>
      </c>
      <c r="N12" s="115" t="str">
        <f t="shared" si="2"/>
        <v>O risco alto deverá ser priorizado para tratamento, pois está fora do limite de apetite tolerado.</v>
      </c>
      <c r="O12" s="115" t="s">
        <v>67</v>
      </c>
      <c r="P12" s="115" t="s">
        <v>83</v>
      </c>
      <c r="Q12" s="115" t="s">
        <v>67</v>
      </c>
      <c r="R12" s="115" t="s">
        <v>83</v>
      </c>
      <c r="S12" s="115" t="s">
        <v>67</v>
      </c>
      <c r="T12" s="114" t="s">
        <v>121</v>
      </c>
      <c r="U12" s="111" t="s">
        <v>107</v>
      </c>
      <c r="V12" s="117" t="s">
        <v>125</v>
      </c>
      <c r="W12" s="116" t="s">
        <v>124</v>
      </c>
    </row>
    <row r="13" spans="1:23" s="4" customFormat="1" ht="210.75" thickBot="1" x14ac:dyDescent="0.3">
      <c r="B13" s="2">
        <v>4</v>
      </c>
      <c r="C13" s="110" t="s">
        <v>103</v>
      </c>
      <c r="D13" s="111" t="s">
        <v>107</v>
      </c>
      <c r="E13" s="113" t="s">
        <v>110</v>
      </c>
      <c r="F13" s="114" t="s">
        <v>113</v>
      </c>
      <c r="G13" s="114" t="s">
        <v>116</v>
      </c>
      <c r="H13" s="115" t="s">
        <v>3</v>
      </c>
      <c r="I13" s="115">
        <f>IF(H13="","",VLOOKUP(H13,'[1]Matriz Probabilidade Impacto'!$C$5:$E$10,2,FALSE))</f>
        <v>5</v>
      </c>
      <c r="J13" s="115" t="s">
        <v>9</v>
      </c>
      <c r="K13" s="115">
        <f>IF(J13="","",VLOOKUP(J13,'[1]Matriz Probabilidade Impacto'!$C$16:$D$20,2,FALSE))</f>
        <v>8</v>
      </c>
      <c r="L13" s="115" t="str">
        <f t="shared" si="0"/>
        <v>Risco Alto</v>
      </c>
      <c r="M13" s="115">
        <f t="shared" si="1"/>
        <v>40</v>
      </c>
      <c r="N13" s="115" t="str">
        <f t="shared" si="2"/>
        <v>O risco alto deverá ser priorizado para tratamento, pois está fora do limite de apetite tolerado.</v>
      </c>
      <c r="O13" s="115" t="s">
        <v>67</v>
      </c>
      <c r="P13" s="115" t="s">
        <v>83</v>
      </c>
      <c r="Q13" s="115" t="s">
        <v>67</v>
      </c>
      <c r="R13" s="115" t="s">
        <v>83</v>
      </c>
      <c r="S13" s="115" t="s">
        <v>67</v>
      </c>
      <c r="T13" s="114" t="s">
        <v>122</v>
      </c>
      <c r="U13" s="111" t="s">
        <v>107</v>
      </c>
      <c r="V13" s="117" t="s">
        <v>125</v>
      </c>
      <c r="W13" s="116" t="s">
        <v>124</v>
      </c>
    </row>
    <row r="14" spans="1:23" s="4" customFormat="1" ht="117" customHeight="1" thickBot="1" x14ac:dyDescent="0.3">
      <c r="B14" s="2">
        <v>5</v>
      </c>
      <c r="C14" s="110" t="s">
        <v>104</v>
      </c>
      <c r="D14" s="111" t="s">
        <v>108</v>
      </c>
      <c r="E14" s="113" t="s">
        <v>111</v>
      </c>
      <c r="F14" s="115" t="s">
        <v>117</v>
      </c>
      <c r="G14" s="114" t="s">
        <v>118</v>
      </c>
      <c r="H14" s="115" t="s">
        <v>3</v>
      </c>
      <c r="I14" s="115">
        <f>IF(H14="","",VLOOKUP(H14,'[1]Matriz Probabilidade Impacto'!$C$5:$E$10,2,FALSE))</f>
        <v>5</v>
      </c>
      <c r="J14" s="115" t="s">
        <v>7</v>
      </c>
      <c r="K14" s="115">
        <f>IF(J14="","",VLOOKUP(J14,'[1]Matriz Probabilidade Impacto'!$C$16:$D$20,2,FALSE))</f>
        <v>2</v>
      </c>
      <c r="L14" s="115" t="str">
        <f t="shared" si="0"/>
        <v>Risco Médio</v>
      </c>
      <c r="M14" s="115">
        <f t="shared" si="1"/>
        <v>10</v>
      </c>
      <c r="N14" s="115" t="str">
        <f t="shared" si="2"/>
        <v>O risco médio está dentro do apetite a riscos da UFPA, portanto, deve ser apenas monitorado.</v>
      </c>
      <c r="O14" s="115" t="s">
        <v>83</v>
      </c>
      <c r="P14" s="115" t="s">
        <v>83</v>
      </c>
      <c r="Q14" s="115" t="s">
        <v>67</v>
      </c>
      <c r="R14" s="115" t="s">
        <v>83</v>
      </c>
      <c r="S14" s="115" t="s">
        <v>83</v>
      </c>
      <c r="T14" s="113" t="str">
        <f t="shared" ref="T14" si="3">IF(L14="","",IF(L14="Risco Baixo","Monitorar o risco.",IF(L14="Risco Médio","Monitorar o risco.",IF(L14="Risco Alto","",IF(L14="Risco Extremo","",)))))</f>
        <v>Monitorar o risco.</v>
      </c>
      <c r="U14" s="111" t="s">
        <v>108</v>
      </c>
      <c r="V14" s="118">
        <v>45261</v>
      </c>
      <c r="W14" s="116" t="s">
        <v>124</v>
      </c>
    </row>
  </sheetData>
  <mergeCells count="20">
    <mergeCell ref="W8:W9"/>
    <mergeCell ref="O7:V7"/>
    <mergeCell ref="T8:V8"/>
    <mergeCell ref="B8:B9"/>
    <mergeCell ref="D8:D9"/>
    <mergeCell ref="E8:E9"/>
    <mergeCell ref="F8:F9"/>
    <mergeCell ref="G8:G9"/>
    <mergeCell ref="O8:R8"/>
    <mergeCell ref="H7:N7"/>
    <mergeCell ref="H8:I8"/>
    <mergeCell ref="J8:K8"/>
    <mergeCell ref="L8:M8"/>
    <mergeCell ref="C8:C9"/>
    <mergeCell ref="G2:H2"/>
    <mergeCell ref="B2:D2"/>
    <mergeCell ref="N8:N9"/>
    <mergeCell ref="B7:G7"/>
    <mergeCell ref="B5:C5"/>
    <mergeCell ref="D5:G5"/>
  </mergeCells>
  <conditionalFormatting sqref="H10:K14">
    <cfRule type="cellIs" dxfId="71" priority="51" operator="equal">
      <formula>1</formula>
    </cfRule>
    <cfRule type="cellIs" dxfId="70" priority="55" operator="equal">
      <formula>2</formula>
    </cfRule>
    <cfRule type="cellIs" dxfId="69" priority="56" operator="equal">
      <formula>5</formula>
    </cfRule>
    <cfRule type="cellIs" dxfId="68" priority="57" operator="equal">
      <formula>8</formula>
    </cfRule>
    <cfRule type="cellIs" dxfId="67" priority="58" operator="equal">
      <formula>10</formula>
    </cfRule>
  </conditionalFormatting>
  <conditionalFormatting sqref="H10:H14">
    <cfRule type="cellIs" dxfId="66" priority="50" operator="equal">
      <formula>10</formula>
    </cfRule>
    <cfRule type="cellIs" dxfId="65" priority="52" operator="equal">
      <formula>1</formula>
    </cfRule>
    <cfRule type="cellIs" dxfId="64" priority="53" operator="equal">
      <formula>2</formula>
    </cfRule>
    <cfRule type="cellIs" dxfId="63" priority="54" operator="equal">
      <formula>5</formula>
    </cfRule>
  </conditionalFormatting>
  <conditionalFormatting sqref="M10:M14">
    <cfRule type="cellIs" dxfId="62" priority="46" operator="lessThan">
      <formula>10</formula>
    </cfRule>
    <cfRule type="cellIs" dxfId="61" priority="47" operator="lessThan">
      <formula>40</formula>
    </cfRule>
    <cfRule type="cellIs" dxfId="60" priority="48" operator="lessThan">
      <formula>80</formula>
    </cfRule>
    <cfRule type="cellIs" dxfId="59" priority="49" operator="lessThan">
      <formula>101</formula>
    </cfRule>
  </conditionalFormatting>
  <conditionalFormatting sqref="L10:L14">
    <cfRule type="cellIs" dxfId="58" priority="42" operator="equal">
      <formula>"Risco Baixo"</formula>
    </cfRule>
    <cfRule type="cellIs" dxfId="57" priority="43" operator="equal">
      <formula>"Risco Médio"</formula>
    </cfRule>
    <cfRule type="cellIs" dxfId="56" priority="44" operator="equal">
      <formula>"Risco Alto"</formula>
    </cfRule>
    <cfRule type="cellIs" dxfId="55" priority="45" operator="equal">
      <formula>"Risco Extremo"</formula>
    </cfRule>
  </conditionalFormatting>
  <conditionalFormatting sqref="N10:N14">
    <cfRule type="cellIs" dxfId="54" priority="38" operator="equal">
      <formula>"Risco Baixo é tolerado. A ação de tratamento é Gerenciar o Risco."</formula>
    </cfRule>
    <cfRule type="cellIs" dxfId="53" priority="39" operator="equal">
      <formula>"Risco Médio é tolerado. A ação de tratamento é Gerenciar o Risco."</formula>
    </cfRule>
    <cfRule type="cellIs" dxfId="52" priority="40" operator="equal">
      <formula>"Risco Alto não é tolerado. Deverá ser criada ação de tratamento."</formula>
    </cfRule>
    <cfRule type="cellIs" dxfId="51" priority="41" operator="equal">
      <formula>"Risco Extremo não é tolerado. Deverá ser criada ação de tratamento."</formula>
    </cfRule>
  </conditionalFormatting>
  <conditionalFormatting sqref="M10:M14">
    <cfRule type="cellIs" dxfId="50" priority="27" operator="equal">
      <formula>""</formula>
    </cfRule>
    <cfRule type="cellIs" dxfId="49" priority="34" operator="lessThan">
      <formula>10</formula>
    </cfRule>
    <cfRule type="cellIs" dxfId="48" priority="35" operator="lessThan">
      <formula>40</formula>
    </cfRule>
    <cfRule type="cellIs" dxfId="47" priority="36" operator="lessThan">
      <formula>80</formula>
    </cfRule>
    <cfRule type="cellIs" dxfId="46" priority="37" operator="lessThan">
      <formula>101</formula>
    </cfRule>
  </conditionalFormatting>
  <conditionalFormatting sqref="L10:L14">
    <cfRule type="cellIs" dxfId="45" priority="28" operator="equal">
      <formula>""</formula>
    </cfRule>
    <cfRule type="cellIs" dxfId="44" priority="30" operator="equal">
      <formula>"Risco Baixo"</formula>
    </cfRule>
    <cfRule type="cellIs" dxfId="43" priority="31" operator="equal">
      <formula>"Risco Médio"</formula>
    </cfRule>
    <cfRule type="cellIs" dxfId="42" priority="32" operator="equal">
      <formula>"Risco Alto"</formula>
    </cfRule>
    <cfRule type="cellIs" dxfId="41" priority="33" operator="equal">
      <formula>"Risco Extremo"</formula>
    </cfRule>
  </conditionalFormatting>
  <conditionalFormatting sqref="I10:I14 K10:K14">
    <cfRule type="cellIs" dxfId="40" priority="29" operator="equal">
      <formula>""</formula>
    </cfRule>
  </conditionalFormatting>
  <conditionalFormatting sqref="M10:M14">
    <cfRule type="cellIs" dxfId="39" priority="22" operator="equal">
      <formula>""</formula>
    </cfRule>
    <cfRule type="cellIs" dxfId="38" priority="23" operator="lessThan">
      <formula>10</formula>
    </cfRule>
    <cfRule type="cellIs" dxfId="37" priority="24" operator="lessThan">
      <formula>40</formula>
    </cfRule>
    <cfRule type="cellIs" dxfId="36" priority="25" operator="lessThan">
      <formula>80</formula>
    </cfRule>
    <cfRule type="cellIs" dxfId="35" priority="26" operator="lessThan">
      <formula>101</formula>
    </cfRule>
  </conditionalFormatting>
  <conditionalFormatting sqref="L10:L14">
    <cfRule type="cellIs" dxfId="34" priority="17" operator="equal">
      <formula>""</formula>
    </cfRule>
    <cfRule type="cellIs" dxfId="33" priority="18" operator="equal">
      <formula>"Risco Baixo"</formula>
    </cfRule>
    <cfRule type="cellIs" dxfId="32" priority="19" operator="equal">
      <formula>"Risco Médio"</formula>
    </cfRule>
    <cfRule type="cellIs" dxfId="31" priority="20" operator="equal">
      <formula>"Risco Alto"</formula>
    </cfRule>
    <cfRule type="cellIs" dxfId="30" priority="21" operator="equal">
      <formula>"Risco Extremo"</formula>
    </cfRule>
  </conditionalFormatting>
  <conditionalFormatting sqref="N10:N14">
    <cfRule type="cellIs" dxfId="29" priority="12" operator="equal">
      <formula>""</formula>
    </cfRule>
    <cfRule type="cellIs" dxfId="28" priority="13" operator="equal">
      <formula>"Risco Baixo é tolerado. A ação de tratamento é Gerenciar o Risco."</formula>
    </cfRule>
    <cfRule type="cellIs" dxfId="27" priority="14" operator="equal">
      <formula>"Risco Médio é tolerado. A ação de tratamento é Gerenciar o Risco."</formula>
    </cfRule>
    <cfRule type="cellIs" dxfId="26" priority="15" operator="equal">
      <formula>"Risco Alto não é tolerado. Deverá ser criada ação de tratamento."</formula>
    </cfRule>
    <cfRule type="cellIs" dxfId="25" priority="16" operator="equal">
      <formula>"Risco Extremo não é tolerado. Deverá ser criada ação de tratamento."</formula>
    </cfRule>
  </conditionalFormatting>
  <conditionalFormatting sqref="I10:I14">
    <cfRule type="cellIs" dxfId="24" priority="11" operator="equal">
      <formula>""</formula>
    </cfRule>
  </conditionalFormatting>
  <conditionalFormatting sqref="K10:K14">
    <cfRule type="cellIs" dxfId="23" priority="10" operator="equal">
      <formula>""</formula>
    </cfRule>
  </conditionalFormatting>
  <conditionalFormatting sqref="N10:N14">
    <cfRule type="cellIs" dxfId="22" priority="5" operator="equal">
      <formula>""</formula>
    </cfRule>
    <cfRule type="cellIs" dxfId="21" priority="6" operator="equal">
      <formula>"O risco baixo está dentro do apetite a riscos da UFPA, portanto, deve ser apenas monitorado."</formula>
    </cfRule>
    <cfRule type="cellIs" dxfId="20" priority="7" operator="equal">
      <formula>"O risco médio está dentro do apetite a riscos da UFPA, portanto, deve ser apenas monitorado."</formula>
    </cfRule>
    <cfRule type="cellIs" dxfId="19" priority="8" operator="equal">
      <formula>"O risco alto deverá ser priorizado para tratamento, pois está fora do limite de apetite tolerado."</formula>
    </cfRule>
    <cfRule type="cellIs" dxfId="18" priority="9" operator="equal">
      <formula>"O risco extremo deverá ser priorizado para tratamento, pois está fora do limite de apetite tolerado."</formula>
    </cfRule>
  </conditionalFormatting>
  <conditionalFormatting sqref="O10:S14">
    <cfRule type="cellIs" dxfId="17" priority="1" operator="equal">
      <formula>"RB"</formula>
    </cfRule>
    <cfRule type="cellIs" dxfId="16" priority="2" operator="equal">
      <formula>"RM"</formula>
    </cfRule>
    <cfRule type="cellIs" dxfId="15" priority="3" operator="equal">
      <formula>"RA"</formula>
    </cfRule>
    <cfRule type="cellIs" dxfId="14" priority="4" operator="equal">
      <formula>"RE"</formula>
    </cfRule>
  </conditionalFormatting>
  <dataValidations disablePrompts="1" count="3">
    <dataValidation type="list" allowBlank="1" showInputMessage="1" showErrorMessage="1" sqref="O10:S14">
      <formula1>"Sim,Não"</formula1>
    </dataValidation>
    <dataValidation type="list" allowBlank="1" showInputMessage="1" showErrorMessage="1" sqref="H10:H14">
      <formula1>"Muito Baixa,Baixa,Média,Alta,Muito Alta"</formula1>
    </dataValidation>
    <dataValidation type="list" allowBlank="1" showInputMessage="1" showErrorMessage="1" sqref="J10:J14">
      <formula1>"Muito Baixo,Baixo,Médio,Alto,Muito Alto"</formula1>
    </dataValidation>
  </dataValidations>
  <pageMargins left="0.511811024" right="0.511811024" top="0.78740157499999996" bottom="0.78740157499999996" header="0.31496062000000002" footer="0.31496062000000002"/>
  <pageSetup paperSize="9" scale="24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21"/>
  <sheetViews>
    <sheetView showGridLines="0" topLeftCell="A13" workbookViewId="0">
      <selection activeCell="D8" sqref="D8"/>
    </sheetView>
  </sheetViews>
  <sheetFormatPr defaultRowHeight="15.75" x14ac:dyDescent="0.25"/>
  <cols>
    <col min="1" max="1" width="9.140625" style="11"/>
    <col min="2" max="2" width="1.140625" style="11" customWidth="1"/>
    <col min="3" max="3" width="22.5703125" style="11" customWidth="1"/>
    <col min="4" max="4" width="9.28515625" style="11" customWidth="1"/>
    <col min="5" max="5" width="62.85546875" style="11" customWidth="1"/>
    <col min="6" max="6" width="1.140625" style="11" customWidth="1"/>
    <col min="7" max="7" width="9.140625" style="11"/>
    <col min="8" max="9" width="9.140625" style="11" customWidth="1"/>
    <col min="10" max="16384" width="9.140625" style="11"/>
  </cols>
  <sheetData>
    <row r="3" spans="3:5" ht="4.5" customHeight="1" thickBot="1" x14ac:dyDescent="0.3"/>
    <row r="4" spans="3:5" ht="16.5" thickBot="1" x14ac:dyDescent="0.3">
      <c r="C4" s="90" t="s">
        <v>72</v>
      </c>
      <c r="D4" s="91"/>
      <c r="E4" s="92"/>
    </row>
    <row r="5" spans="3:5" ht="16.5" thickBot="1" x14ac:dyDescent="0.3">
      <c r="C5" s="13" t="s">
        <v>0</v>
      </c>
      <c r="D5" s="14" t="s">
        <v>1</v>
      </c>
      <c r="E5" s="15" t="s">
        <v>69</v>
      </c>
    </row>
    <row r="6" spans="3:5" ht="49.5" customHeight="1" x14ac:dyDescent="0.25">
      <c r="C6" s="22" t="s">
        <v>4</v>
      </c>
      <c r="D6" s="16">
        <v>1</v>
      </c>
      <c r="E6" s="17" t="s">
        <v>74</v>
      </c>
    </row>
    <row r="7" spans="3:5" ht="49.5" customHeight="1" x14ac:dyDescent="0.25">
      <c r="C7" s="23" t="s">
        <v>2</v>
      </c>
      <c r="D7" s="18">
        <v>2</v>
      </c>
      <c r="E7" s="19" t="s">
        <v>75</v>
      </c>
    </row>
    <row r="8" spans="3:5" ht="49.5" customHeight="1" x14ac:dyDescent="0.25">
      <c r="C8" s="24" t="s">
        <v>3</v>
      </c>
      <c r="D8" s="18">
        <v>5</v>
      </c>
      <c r="E8" s="19" t="s">
        <v>76</v>
      </c>
    </row>
    <row r="9" spans="3:5" ht="49.5" customHeight="1" x14ac:dyDescent="0.25">
      <c r="C9" s="25" t="s">
        <v>81</v>
      </c>
      <c r="D9" s="18">
        <v>8</v>
      </c>
      <c r="E9" s="19" t="s">
        <v>77</v>
      </c>
    </row>
    <row r="10" spans="3:5" ht="49.5" customHeight="1" thickBot="1" x14ac:dyDescent="0.3">
      <c r="C10" s="26" t="s">
        <v>5</v>
      </c>
      <c r="D10" s="20">
        <v>10</v>
      </c>
      <c r="E10" s="21" t="s">
        <v>87</v>
      </c>
    </row>
    <row r="11" spans="3:5" ht="4.5" customHeight="1" x14ac:dyDescent="0.25"/>
    <row r="13" spans="3:5" ht="4.5" customHeight="1" thickBot="1" x14ac:dyDescent="0.3"/>
    <row r="14" spans="3:5" ht="16.5" thickBot="1" x14ac:dyDescent="0.3">
      <c r="C14" s="90" t="s">
        <v>73</v>
      </c>
      <c r="D14" s="91"/>
      <c r="E14" s="92"/>
    </row>
    <row r="15" spans="3:5" ht="16.5" thickBot="1" x14ac:dyDescent="0.3">
      <c r="C15" s="13" t="s">
        <v>11</v>
      </c>
      <c r="D15" s="14" t="s">
        <v>1</v>
      </c>
      <c r="E15" s="15" t="s">
        <v>69</v>
      </c>
    </row>
    <row r="16" spans="3:5" ht="49.5" customHeight="1" x14ac:dyDescent="0.25">
      <c r="C16" s="22" t="s">
        <v>6</v>
      </c>
      <c r="D16" s="16">
        <v>1</v>
      </c>
      <c r="E16" s="17" t="s">
        <v>71</v>
      </c>
    </row>
    <row r="17" spans="3:5" ht="49.5" customHeight="1" x14ac:dyDescent="0.25">
      <c r="C17" s="23" t="s">
        <v>7</v>
      </c>
      <c r="D17" s="18">
        <v>2</v>
      </c>
      <c r="E17" s="19" t="s">
        <v>70</v>
      </c>
    </row>
    <row r="18" spans="3:5" ht="49.5" customHeight="1" x14ac:dyDescent="0.25">
      <c r="C18" s="24" t="s">
        <v>8</v>
      </c>
      <c r="D18" s="18">
        <v>5</v>
      </c>
      <c r="E18" s="19" t="s">
        <v>78</v>
      </c>
    </row>
    <row r="19" spans="3:5" ht="49.5" customHeight="1" x14ac:dyDescent="0.25">
      <c r="C19" s="25" t="s">
        <v>9</v>
      </c>
      <c r="D19" s="18">
        <v>8</v>
      </c>
      <c r="E19" s="19" t="s">
        <v>79</v>
      </c>
    </row>
    <row r="20" spans="3:5" ht="49.5" customHeight="1" thickBot="1" x14ac:dyDescent="0.3">
      <c r="C20" s="26" t="s">
        <v>10</v>
      </c>
      <c r="D20" s="20">
        <v>10</v>
      </c>
      <c r="E20" s="21" t="s">
        <v>80</v>
      </c>
    </row>
    <row r="21" spans="3:5" ht="4.5" customHeight="1" x14ac:dyDescent="0.25"/>
  </sheetData>
  <mergeCells count="2">
    <mergeCell ref="C4:E4"/>
    <mergeCell ref="C14:E1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9"/>
  <sheetViews>
    <sheetView showGridLines="0" workbookViewId="0">
      <selection activeCell="C29" sqref="C29"/>
    </sheetView>
  </sheetViews>
  <sheetFormatPr defaultRowHeight="15" x14ac:dyDescent="0.25"/>
  <cols>
    <col min="1" max="1" width="9.140625" style="12"/>
    <col min="2" max="2" width="0.5703125" style="12" customWidth="1"/>
    <col min="3" max="3" width="26.42578125" style="12" customWidth="1"/>
    <col min="4" max="4" width="32.5703125" style="12" customWidth="1"/>
    <col min="5" max="5" width="0.5703125" style="12" customWidth="1"/>
    <col min="6" max="16384" width="9.140625" style="12"/>
  </cols>
  <sheetData>
    <row r="2" spans="3:4" ht="5.25" customHeight="1" thickBot="1" x14ac:dyDescent="0.3"/>
    <row r="3" spans="3:4" ht="16.5" thickBot="1" x14ac:dyDescent="0.3">
      <c r="C3" s="90" t="s">
        <v>85</v>
      </c>
      <c r="D3" s="92"/>
    </row>
    <row r="4" spans="3:4" ht="15.75" x14ac:dyDescent="0.25">
      <c r="C4" s="27" t="s">
        <v>13</v>
      </c>
      <c r="D4" s="28" t="s">
        <v>12</v>
      </c>
    </row>
    <row r="5" spans="3:4" ht="33.75" customHeight="1" x14ac:dyDescent="0.25">
      <c r="C5" s="23" t="s">
        <v>14</v>
      </c>
      <c r="D5" s="29" t="s">
        <v>88</v>
      </c>
    </row>
    <row r="6" spans="3:4" ht="33.75" customHeight="1" x14ac:dyDescent="0.25">
      <c r="C6" s="24" t="s">
        <v>15</v>
      </c>
      <c r="D6" s="29" t="s">
        <v>89</v>
      </c>
    </row>
    <row r="7" spans="3:4" ht="33.75" customHeight="1" x14ac:dyDescent="0.25">
      <c r="C7" s="25" t="s">
        <v>16</v>
      </c>
      <c r="D7" s="29" t="s">
        <v>90</v>
      </c>
    </row>
    <row r="8" spans="3:4" ht="33.75" customHeight="1" thickBot="1" x14ac:dyDescent="0.3">
      <c r="C8" s="26" t="s">
        <v>17</v>
      </c>
      <c r="D8" s="30" t="s">
        <v>18</v>
      </c>
    </row>
    <row r="9" spans="3:4" ht="5.25" customHeight="1" x14ac:dyDescent="0.25"/>
  </sheetData>
  <mergeCells count="1">
    <mergeCell ref="C3:D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12"/>
  <sheetViews>
    <sheetView showGridLines="0" workbookViewId="0">
      <selection activeCell="C29" sqref="C29"/>
    </sheetView>
  </sheetViews>
  <sheetFormatPr defaultRowHeight="15.75" x14ac:dyDescent="0.25"/>
  <cols>
    <col min="1" max="1" width="9.140625" style="11"/>
    <col min="2" max="2" width="1" style="11" customWidth="1"/>
    <col min="3" max="3" width="3.140625" style="11" customWidth="1"/>
    <col min="4" max="4" width="8.28515625" style="11" customWidth="1"/>
    <col min="5" max="5" width="0.7109375" style="11" customWidth="1"/>
    <col min="6" max="10" width="8.28515625" style="11" customWidth="1"/>
    <col min="11" max="11" width="1" style="11" customWidth="1"/>
    <col min="12" max="16384" width="9.140625" style="11"/>
  </cols>
  <sheetData>
    <row r="2" spans="3:10" ht="4.5" customHeight="1" thickBot="1" x14ac:dyDescent="0.3"/>
    <row r="3" spans="3:10" ht="16.5" thickBot="1" x14ac:dyDescent="0.3">
      <c r="C3" s="90" t="s">
        <v>86</v>
      </c>
      <c r="D3" s="91"/>
      <c r="E3" s="91"/>
      <c r="F3" s="91"/>
      <c r="G3" s="91"/>
      <c r="H3" s="91"/>
      <c r="I3" s="91"/>
      <c r="J3" s="92"/>
    </row>
    <row r="4" spans="3:10" ht="33.75" customHeight="1" x14ac:dyDescent="0.25">
      <c r="C4" s="93" t="s">
        <v>19</v>
      </c>
      <c r="D4" s="31" t="s">
        <v>21</v>
      </c>
      <c r="F4" s="40" t="s">
        <v>26</v>
      </c>
      <c r="G4" s="40" t="s">
        <v>40</v>
      </c>
      <c r="H4" s="41" t="s">
        <v>37</v>
      </c>
      <c r="I4" s="42" t="s">
        <v>43</v>
      </c>
      <c r="J4" s="43" t="s">
        <v>44</v>
      </c>
    </row>
    <row r="5" spans="3:10" ht="33.75" customHeight="1" x14ac:dyDescent="0.25">
      <c r="C5" s="93"/>
      <c r="D5" s="32" t="s">
        <v>22</v>
      </c>
      <c r="F5" s="44" t="s">
        <v>27</v>
      </c>
      <c r="G5" s="45" t="s">
        <v>41</v>
      </c>
      <c r="H5" s="46" t="s">
        <v>38</v>
      </c>
      <c r="I5" s="46" t="s">
        <v>39</v>
      </c>
      <c r="J5" s="47" t="s">
        <v>43</v>
      </c>
    </row>
    <row r="6" spans="3:10" ht="33.75" customHeight="1" x14ac:dyDescent="0.25">
      <c r="C6" s="93"/>
      <c r="D6" s="34" t="s">
        <v>23</v>
      </c>
      <c r="F6" s="44" t="s">
        <v>28</v>
      </c>
      <c r="G6" s="45" t="s">
        <v>26</v>
      </c>
      <c r="H6" s="45" t="s">
        <v>42</v>
      </c>
      <c r="I6" s="46" t="s">
        <v>38</v>
      </c>
      <c r="J6" s="48" t="s">
        <v>37</v>
      </c>
    </row>
    <row r="7" spans="3:10" ht="33.75" customHeight="1" x14ac:dyDescent="0.25">
      <c r="C7" s="93"/>
      <c r="D7" s="33" t="s">
        <v>24</v>
      </c>
      <c r="F7" s="44" t="s">
        <v>29</v>
      </c>
      <c r="G7" s="44" t="s">
        <v>31</v>
      </c>
      <c r="H7" s="45" t="s">
        <v>26</v>
      </c>
      <c r="I7" s="45" t="s">
        <v>41</v>
      </c>
      <c r="J7" s="49" t="s">
        <v>40</v>
      </c>
    </row>
    <row r="8" spans="3:10" ht="33.75" customHeight="1" x14ac:dyDescent="0.25">
      <c r="C8" s="94"/>
      <c r="D8" s="36" t="s">
        <v>25</v>
      </c>
      <c r="F8" s="44" t="s">
        <v>30</v>
      </c>
      <c r="G8" s="44" t="s">
        <v>29</v>
      </c>
      <c r="H8" s="44" t="s">
        <v>28</v>
      </c>
      <c r="I8" s="44" t="s">
        <v>27</v>
      </c>
      <c r="J8" s="49" t="s">
        <v>26</v>
      </c>
    </row>
    <row r="9" spans="3:10" ht="3.75" customHeight="1" x14ac:dyDescent="0.25">
      <c r="C9" s="37"/>
      <c r="J9" s="38"/>
    </row>
    <row r="10" spans="3:10" ht="33.75" customHeight="1" x14ac:dyDescent="0.25">
      <c r="C10" s="97"/>
      <c r="D10" s="98"/>
      <c r="F10" s="36" t="s">
        <v>32</v>
      </c>
      <c r="G10" s="33" t="s">
        <v>33</v>
      </c>
      <c r="H10" s="34" t="s">
        <v>34</v>
      </c>
      <c r="I10" s="32" t="s">
        <v>35</v>
      </c>
      <c r="J10" s="35" t="s">
        <v>36</v>
      </c>
    </row>
    <row r="11" spans="3:10" ht="16.5" customHeight="1" thickBot="1" x14ac:dyDescent="0.3">
      <c r="C11" s="99"/>
      <c r="D11" s="100"/>
      <c r="E11" s="39"/>
      <c r="F11" s="95" t="s">
        <v>20</v>
      </c>
      <c r="G11" s="95"/>
      <c r="H11" s="95"/>
      <c r="I11" s="95"/>
      <c r="J11" s="96"/>
    </row>
    <row r="12" spans="3:10" ht="4.5" customHeight="1" x14ac:dyDescent="0.25"/>
  </sheetData>
  <mergeCells count="4">
    <mergeCell ref="C3:J3"/>
    <mergeCell ref="C4:C8"/>
    <mergeCell ref="F11:J11"/>
    <mergeCell ref="C10:D1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C32" sqref="C32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9"/>
  <sheetViews>
    <sheetView showGridLines="0" zoomScale="80" zoomScaleNormal="80" zoomScaleSheetLayoutView="70" workbookViewId="0">
      <pane ySplit="6" topLeftCell="A7" activePane="bottomLeft" state="frozen"/>
      <selection pane="bottomLeft" activeCell="D18" sqref="D18"/>
    </sheetView>
  </sheetViews>
  <sheetFormatPr defaultRowHeight="15" x14ac:dyDescent="0.25"/>
  <cols>
    <col min="1" max="1" width="3.28515625" customWidth="1"/>
    <col min="2" max="2" width="8.140625" customWidth="1"/>
    <col min="3" max="3" width="36" customWidth="1"/>
    <col min="4" max="4" width="34.42578125" customWidth="1"/>
    <col min="5" max="5" width="14.85546875" customWidth="1"/>
    <col min="6" max="6" width="41" customWidth="1"/>
    <col min="7" max="7" width="23.140625" bestFit="1" customWidth="1"/>
    <col min="8" max="8" width="21.42578125" customWidth="1"/>
  </cols>
  <sheetData>
    <row r="1" spans="2:8" ht="10.5" customHeight="1" x14ac:dyDescent="0.25">
      <c r="B1" s="53"/>
    </row>
    <row r="2" spans="2:8" ht="19.5" customHeight="1" x14ac:dyDescent="0.3">
      <c r="B2" s="101" t="str">
        <f>'Planilha de Gestão de Riscos'!B2:D2</f>
        <v>UFPA - Planilha de Gestão de Riscos</v>
      </c>
      <c r="C2" s="101"/>
    </row>
    <row r="3" spans="2:8" ht="19.5" customHeight="1" x14ac:dyDescent="0.3">
      <c r="B3" s="101" t="str">
        <f>IF('Planilha de Gestão de Riscos'!G2=0,"Unidade:","Unidade:"&amp;" "&amp;'Planilha de Gestão de Riscos'!G2)</f>
        <v>Unidade: Núcleo de Meio Ambiente</v>
      </c>
      <c r="C3" s="101"/>
    </row>
    <row r="4" spans="2:8" ht="19.5" customHeight="1" thickBot="1" x14ac:dyDescent="0.35">
      <c r="B4" s="54" t="str">
        <f>IF('Planilha de Gestão de Riscos'!D5=0,"Objeto Geral:","Objeto Geral:"&amp;" "&amp;'Planilha de Gestão de Riscos'!D5)</f>
        <v>Objeto Geral:</v>
      </c>
    </row>
    <row r="5" spans="2:8" ht="21.75" customHeight="1" x14ac:dyDescent="0.25">
      <c r="B5" s="106" t="str">
        <f>'Planilha de Gestão de Riscos'!B8</f>
        <v>Item</v>
      </c>
      <c r="C5" s="107" t="str">
        <f>'Planilha de Gestão de Riscos'!C8</f>
        <v>Objeto analisado (específico)</v>
      </c>
      <c r="D5" s="107" t="str">
        <f>'Planilha de Gestão de Riscos'!E8</f>
        <v>Risco</v>
      </c>
      <c r="E5" s="108" t="str">
        <f>'Planilha de Gestão de Riscos'!L8</f>
        <v>Nível de Risco (P X I)</v>
      </c>
      <c r="F5" s="102" t="str">
        <f>'Planilha de Gestão de Riscos'!T8</f>
        <v>Ação de Tratamento</v>
      </c>
      <c r="G5" s="102" t="str">
        <f>'Planilha de Gestão de Riscos'!U9</f>
        <v>Executor da ação de tratamento</v>
      </c>
      <c r="H5" s="104" t="str">
        <f>'Planilha de Gestão de Riscos'!V9</f>
        <v xml:space="preserve">Prazo </v>
      </c>
    </row>
    <row r="6" spans="2:8" x14ac:dyDescent="0.25">
      <c r="B6" s="81"/>
      <c r="C6" s="82"/>
      <c r="D6" s="82"/>
      <c r="E6" s="109"/>
      <c r="F6" s="103"/>
      <c r="G6" s="103"/>
      <c r="H6" s="105"/>
    </row>
    <row r="7" spans="2:8" s="4" customFormat="1" ht="45" x14ac:dyDescent="0.25">
      <c r="B7" s="2">
        <v>1</v>
      </c>
      <c r="C7" s="3" t="str">
        <f>IF('Planilha de Gestão de Riscos'!C10=0,"",'Planilha de Gestão de Riscos'!C10)</f>
        <v>Implantação de novos módulos do Sistema Integrado de Gestão da UFPA (SIG-UFPA)</v>
      </c>
      <c r="D7" s="3" t="str">
        <f>IF('Planilha de Gestão de Riscos'!E10=0,"",'Planilha de Gestão de Riscos'!E10)</f>
        <v>Atraso na implantação de novos módulos do sistema</v>
      </c>
      <c r="E7" s="1" t="str">
        <f>IF('Planilha de Gestão de Riscos'!L10=0,"",'Planilha de Gestão de Riscos'!L10)</f>
        <v>Risco Médio</v>
      </c>
      <c r="F7" s="3" t="str">
        <f>IF('Planilha de Gestão de Riscos'!T10=0,"",'Planilha de Gestão de Riscos'!T10)</f>
        <v>Monitorar o risco.</v>
      </c>
      <c r="G7" s="3" t="str">
        <f>IF('Planilha de Gestão de Riscos'!U10=0,"",'Planilha de Gestão de Riscos'!U10)</f>
        <v>Coordenadoria de Sistemas de Informação (CSI)</v>
      </c>
      <c r="H7" s="51" t="str">
        <f>IF('Planilha de Gestão de Riscos'!V10=0,"",'Planilha de Gestão de Riscos'!V10)</f>
        <v>Contínuo</v>
      </c>
    </row>
    <row r="8" spans="2:8" s="4" customFormat="1" ht="71.25" customHeight="1" x14ac:dyDescent="0.25">
      <c r="B8" s="2">
        <v>2</v>
      </c>
      <c r="C8" s="3" t="str">
        <f>IF('Planilha de Gestão de Riscos'!C11=0,"",'Planilha de Gestão de Riscos'!C11)</f>
        <v>Expansão do backbone de dados e voz institucional</v>
      </c>
      <c r="D8" s="3" t="str">
        <f>IF('Planilha de Gestão de Riscos'!E11=0,"",'Planilha de Gestão de Riscos'!E11)</f>
        <v>Indisponibilidade de recursos financeiros</v>
      </c>
      <c r="E8" s="1" t="str">
        <f>IF('Planilha de Gestão de Riscos'!L11=0,"",'Planilha de Gestão de Riscos'!L11)</f>
        <v>Risco Alto</v>
      </c>
      <c r="F8" s="3" t="str">
        <f>IF('Planilha de Gestão de Riscos'!T11=0,"",'Planilha de Gestão de Riscos'!T11)</f>
        <v>1. Solicitar mais 2 servidores técnicos administrativos junto a PROGEP para fortalecer a equipe da CR;
2. Elaborar uma especificação técnica dos equipamentos o mais equilibrado possível com a realidade orçamentária da UFPA;
3. Se necessário, reduzir o escopo de contratação inicial conforme a disponibilidade orçamentária da UFPA;
4. Solicitar apoio orçamentário e financeiro para a administração superior com o objetivo de executar os serviços de infraestrutura de telecomunicações de dados, voz, lógica, óptica e monitoramento.</v>
      </c>
      <c r="G8" s="3" t="str">
        <f>IF('Planilha de Gestão de Riscos'!U11=0,"",'Planilha de Gestão de Riscos'!U11)</f>
        <v>Coordenadoria de Redes (CR)</v>
      </c>
      <c r="H8" s="51" t="str">
        <f>IF('Planilha de Gestão de Riscos'!V11=0,"",'Planilha de Gestão de Riscos'!V11)</f>
        <v>Contínuo</v>
      </c>
    </row>
    <row r="9" spans="2:8" s="4" customFormat="1" ht="56.25" customHeight="1" x14ac:dyDescent="0.25">
      <c r="B9" s="2">
        <v>3</v>
      </c>
      <c r="C9" s="3" t="str">
        <f>IF('Planilha de Gestão de Riscos'!C12=0,"",'Planilha de Gestão de Riscos'!C12)</f>
        <v>Melhorar a infraestrutura de serviços de TIC do data center institucional</v>
      </c>
      <c r="D9" s="3" t="str">
        <f>IF('Planilha de Gestão de Riscos'!E12=0,"",'Planilha de Gestão de Riscos'!E12)</f>
        <v>Indisponibilidade de recursos financeiros</v>
      </c>
      <c r="E9" s="1" t="str">
        <f>IF('Planilha de Gestão de Riscos'!L12=0,"",'Planilha de Gestão de Riscos'!L12)</f>
        <v>Risco Alto</v>
      </c>
      <c r="F9" s="3" t="str">
        <f>IF('Planilha de Gestão de Riscos'!T12=0,"",'Planilha de Gestão de Riscos'!T12)</f>
        <v>1. Solicitar mais 2 servidores técnicos administrativos junto a PROGEP para fortalecer a equipe da CSSI;
2. Elaborar uma especificação técnica dos equipamentos o mais equilibrado possível com a realidade orçamentária da UFPA;
3. Se necessário, reduzir o escopo de contratação inicial conforme a disponibilidade orçamentária da UFPA;
4. Solicitar apoio orçamentário e financeiro para a administração superior com o objetivo de modernizar o parque computacional do data center, instalação elétrica, refrigeração e espaço físico.</v>
      </c>
      <c r="G9" s="3" t="str">
        <f>IF('Planilha de Gestão de Riscos'!U12=0,"",'Planilha de Gestão de Riscos'!U12)</f>
        <v>Coordenadoria de Segurança e Serviços de Internet (CSSI)</v>
      </c>
      <c r="H9" s="51" t="str">
        <f>IF('Planilha de Gestão de Riscos'!V12=0,"",'Planilha de Gestão de Riscos'!V12)</f>
        <v>Contínuo</v>
      </c>
    </row>
    <row r="10" spans="2:8" s="4" customFormat="1" ht="56.25" customHeight="1" x14ac:dyDescent="0.25">
      <c r="B10" s="2">
        <v>4</v>
      </c>
      <c r="C10" s="3" t="str">
        <f>IF('Planilha de Gestão de Riscos'!C13=0,"",'Planilha de Gestão de Riscos'!C13)</f>
        <v>Ampliar e consolidar a segurança cibernética e segurança da informação</v>
      </c>
      <c r="D10" s="3" t="str">
        <f>IF('Planilha de Gestão de Riscos'!E13=0,"",'Planilha de Gestão de Riscos'!E13)</f>
        <v>Indisponibilidade de recursos financeiros</v>
      </c>
      <c r="E10" s="1" t="str">
        <f>IF('Planilha de Gestão de Riscos'!L13=0,"",'Planilha de Gestão de Riscos'!L13)</f>
        <v>Risco Alto</v>
      </c>
      <c r="F10" s="3" t="str">
        <f>IF('Planilha de Gestão de Riscos'!T13=0,"",'Planilha de Gestão de Riscos'!T13)</f>
        <v>1. Solicitar mais 1 servidores técnicos administrativos junto a PROGEP para fortalecer a equipe da CSSI;
2. Elaborar uma especificação técnica dos equipamentos o mais equilibrado possível com a realidade orçamentária da UFPA;
3. Se necessário, reduzir o escopo de contratação inicial conforme a disponibilidade orçamentária da UFPA;
4. Solicitar apoio orçamentário e financeiro para a administração superior com o objetivo de atualizar e adquirir soluções de TIC para a segurança da informação institucional.</v>
      </c>
      <c r="G10" s="3" t="str">
        <f>IF('Planilha de Gestão de Riscos'!U13=0,"",'Planilha de Gestão de Riscos'!U13)</f>
        <v>Coordenadoria de Segurança e Serviços de Internet (CSSI)</v>
      </c>
      <c r="H10" s="51" t="str">
        <f>IF('Planilha de Gestão de Riscos'!V13=0,"",'Planilha de Gestão de Riscos'!V13)</f>
        <v>Contínuo</v>
      </c>
    </row>
    <row r="11" spans="2:8" s="4" customFormat="1" ht="56.25" customHeight="1" x14ac:dyDescent="0.25">
      <c r="B11" s="2">
        <v>5</v>
      </c>
      <c r="C11" s="3" t="str">
        <f>IF('Planilha de Gestão de Riscos'!C14=0,"",'Planilha de Gestão de Riscos'!C14)</f>
        <v>Ampliar e consolidar a Governança de Tecnologia da Informação e Comunicação</v>
      </c>
      <c r="D11" s="3" t="str">
        <f>IF('Planilha de Gestão de Riscos'!E14=0,"",'Planilha de Gestão de Riscos'!E14)</f>
        <v>Atraso na eleboração de documentos e capacitação dos usuários</v>
      </c>
      <c r="E11" s="1" t="str">
        <f>IF('Planilha de Gestão de Riscos'!L14=0,"",'Planilha de Gestão de Riscos'!L14)</f>
        <v>Risco Médio</v>
      </c>
      <c r="F11" s="3" t="str">
        <f>IF('Planilha de Gestão de Riscos'!T14=0,"",'Planilha de Gestão de Riscos'!T14)</f>
        <v>Monitorar o risco.</v>
      </c>
      <c r="G11" s="3" t="str">
        <f>IF('Planilha de Gestão de Riscos'!U14=0,"",'Planilha de Gestão de Riscos'!U14)</f>
        <v>Assessoria de Orientação Normativa em Tecnologia da Informação (ASSONTI)</v>
      </c>
      <c r="H11" s="51">
        <f>IF('Planilha de Gestão de Riscos'!V14=0,"",'Planilha de Gestão de Riscos'!V14)</f>
        <v>45261</v>
      </c>
    </row>
    <row r="12" spans="2:8" s="4" customFormat="1" x14ac:dyDescent="0.25"/>
    <row r="13" spans="2:8" s="4" customFormat="1" x14ac:dyDescent="0.25"/>
    <row r="14" spans="2:8" s="4" customFormat="1" x14ac:dyDescent="0.25"/>
    <row r="15" spans="2:8" s="4" customFormat="1" x14ac:dyDescent="0.25"/>
    <row r="16" spans="2:8" s="4" customFormat="1" x14ac:dyDescent="0.25"/>
    <row r="17" s="4" customFormat="1" x14ac:dyDescent="0.25"/>
    <row r="18" s="4" customFormat="1" x14ac:dyDescent="0.25"/>
    <row r="19" s="4" customFormat="1" x14ac:dyDescent="0.25"/>
    <row r="20" s="4" customFormat="1" x14ac:dyDescent="0.25"/>
    <row r="21" s="4" customFormat="1" x14ac:dyDescent="0.25"/>
    <row r="22" s="4" customFormat="1" x14ac:dyDescent="0.25"/>
    <row r="23" s="4" customFormat="1" x14ac:dyDescent="0.25"/>
    <row r="24" s="4" customFormat="1" x14ac:dyDescent="0.25"/>
    <row r="25" s="4" customFormat="1" x14ac:dyDescent="0.25"/>
    <row r="26" s="4" customFormat="1" x14ac:dyDescent="0.25"/>
    <row r="27" s="4" customFormat="1" x14ac:dyDescent="0.25"/>
    <row r="28" s="4" customFormat="1" x14ac:dyDescent="0.25"/>
    <row r="29" s="4" customFormat="1" x14ac:dyDescent="0.25"/>
    <row r="30" s="4" customFormat="1" x14ac:dyDescent="0.25"/>
    <row r="31" s="4" customFormat="1" x14ac:dyDescent="0.25"/>
    <row r="32" s="4" customFormat="1" x14ac:dyDescent="0.25"/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  <row r="38" s="4" customFormat="1" x14ac:dyDescent="0.25"/>
    <row r="39" s="4" customFormat="1" x14ac:dyDescent="0.25"/>
    <row r="40" s="4" customFormat="1" x14ac:dyDescent="0.25"/>
    <row r="41" s="4" customFormat="1" x14ac:dyDescent="0.25"/>
    <row r="42" s="4" customFormat="1" x14ac:dyDescent="0.25"/>
    <row r="43" s="4" customFormat="1" x14ac:dyDescent="0.25"/>
    <row r="44" s="4" customFormat="1" x14ac:dyDescent="0.25"/>
    <row r="45" s="4" customFormat="1" x14ac:dyDescent="0.25"/>
    <row r="46" s="4" customFormat="1" x14ac:dyDescent="0.25"/>
    <row r="47" s="4" customFormat="1" x14ac:dyDescent="0.25"/>
    <row r="48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  <row r="57" s="4" customFormat="1" x14ac:dyDescent="0.25"/>
    <row r="58" s="4" customFormat="1" x14ac:dyDescent="0.25"/>
    <row r="59" s="4" customFormat="1" x14ac:dyDescent="0.25"/>
    <row r="60" s="4" customFormat="1" x14ac:dyDescent="0.25"/>
    <row r="61" s="4" customFormat="1" x14ac:dyDescent="0.25"/>
    <row r="62" s="4" customFormat="1" x14ac:dyDescent="0.25"/>
    <row r="63" s="4" customFormat="1" x14ac:dyDescent="0.25"/>
    <row r="64" s="4" customFormat="1" x14ac:dyDescent="0.25"/>
    <row r="65" s="4" customFormat="1" x14ac:dyDescent="0.25"/>
    <row r="66" s="4" customFormat="1" x14ac:dyDescent="0.25"/>
    <row r="67" s="4" customFormat="1" x14ac:dyDescent="0.25"/>
    <row r="68" s="4" customFormat="1" x14ac:dyDescent="0.25"/>
    <row r="69" s="4" customFormat="1" x14ac:dyDescent="0.25"/>
    <row r="70" s="4" customFormat="1" x14ac:dyDescent="0.25"/>
    <row r="71" s="4" customFormat="1" x14ac:dyDescent="0.25"/>
    <row r="72" s="4" customFormat="1" x14ac:dyDescent="0.25"/>
    <row r="73" s="4" customFormat="1" x14ac:dyDescent="0.25"/>
    <row r="74" s="4" customFormat="1" x14ac:dyDescent="0.25"/>
    <row r="75" s="4" customFormat="1" x14ac:dyDescent="0.25"/>
    <row r="76" s="4" customFormat="1" x14ac:dyDescent="0.25"/>
    <row r="77" s="4" customFormat="1" x14ac:dyDescent="0.25"/>
    <row r="78" s="4" customFormat="1" x14ac:dyDescent="0.25"/>
    <row r="79" s="4" customFormat="1" x14ac:dyDescent="0.25"/>
    <row r="80" s="4" customFormat="1" x14ac:dyDescent="0.25"/>
    <row r="81" s="4" customFormat="1" x14ac:dyDescent="0.25"/>
    <row r="82" s="4" customFormat="1" x14ac:dyDescent="0.25"/>
    <row r="83" s="4" customFormat="1" x14ac:dyDescent="0.25"/>
    <row r="84" s="4" customFormat="1" x14ac:dyDescent="0.25"/>
    <row r="85" s="4" customFormat="1" x14ac:dyDescent="0.25"/>
    <row r="86" s="4" customFormat="1" x14ac:dyDescent="0.25"/>
    <row r="87" s="4" customFormat="1" x14ac:dyDescent="0.25"/>
    <row r="88" s="4" customFormat="1" x14ac:dyDescent="0.25"/>
    <row r="89" s="4" customFormat="1" x14ac:dyDescent="0.25"/>
  </sheetData>
  <mergeCells count="9">
    <mergeCell ref="B2:C2"/>
    <mergeCell ref="B3:C3"/>
    <mergeCell ref="G5:G6"/>
    <mergeCell ref="H5:H6"/>
    <mergeCell ref="F5:F6"/>
    <mergeCell ref="B5:B6"/>
    <mergeCell ref="C5:C6"/>
    <mergeCell ref="D5:D6"/>
    <mergeCell ref="E5:E6"/>
  </mergeCells>
  <conditionalFormatting sqref="E7:E11">
    <cfRule type="cellIs" dxfId="13" priority="11" operator="equal">
      <formula>"Risco Baixo"</formula>
    </cfRule>
    <cfRule type="cellIs" dxfId="12" priority="12" operator="equal">
      <formula>"Risco Médio"</formula>
    </cfRule>
    <cfRule type="cellIs" dxfId="11" priority="13" operator="equal">
      <formula>"Risco Alto"</formula>
    </cfRule>
    <cfRule type="cellIs" dxfId="10" priority="14" operator="equal">
      <formula>"Risco Extremo"</formula>
    </cfRule>
  </conditionalFormatting>
  <conditionalFormatting sqref="E7:E11">
    <cfRule type="cellIs" dxfId="9" priority="6" operator="equal">
      <formula>""</formula>
    </cfRule>
    <cfRule type="cellIs" dxfId="8" priority="7" operator="equal">
      <formula>"Risco Baixo"</formula>
    </cfRule>
    <cfRule type="cellIs" dxfId="7" priority="8" operator="equal">
      <formula>"Risco Médio"</formula>
    </cfRule>
    <cfRule type="cellIs" dxfId="6" priority="9" operator="equal">
      <formula>"Risco Alto"</formula>
    </cfRule>
    <cfRule type="cellIs" dxfId="5" priority="10" operator="equal">
      <formula>"Risco Extremo"</formula>
    </cfRule>
  </conditionalFormatting>
  <conditionalFormatting sqref="E7:E11">
    <cfRule type="cellIs" dxfId="4" priority="1" operator="equal">
      <formula>""</formula>
    </cfRule>
    <cfRule type="cellIs" dxfId="3" priority="2" operator="equal">
      <formula>"Risco Baixo"</formula>
    </cfRule>
    <cfRule type="cellIs" dxfId="2" priority="3" operator="equal">
      <formula>"Risco Médio"</formula>
    </cfRule>
    <cfRule type="cellIs" dxfId="1" priority="4" operator="equal">
      <formula>"Risco Alto"</formula>
    </cfRule>
    <cfRule type="cellIs" dxfId="0" priority="5" operator="equal">
      <formula>"Risco Extremo"</formula>
    </cfRule>
  </conditionalFormatting>
  <printOptions horizontalCentered="1" verticalCentered="1"/>
  <pageMargins left="0.39370078740157483" right="0.39370078740157483" top="0.39370078740157483" bottom="0.78740157480314965" header="0.39370078740157483" footer="0.3937007874015748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Planilha de Gestão de Riscos</vt:lpstr>
      <vt:lpstr>Matriz Probabilidade Impacto</vt:lpstr>
      <vt:lpstr>Matriz Nível de Risco</vt:lpstr>
      <vt:lpstr>Matriz probabilidade X impacto</vt:lpstr>
      <vt:lpstr>Escala Probabilidade e Impacto</vt:lpstr>
      <vt:lpstr>Resumo da Gestão de Risco</vt:lpstr>
      <vt:lpstr>'Planilha de Gestão de Riscos'!Area_de_impressao</vt:lpstr>
      <vt:lpstr>'Resumo da Gestão de Risco'!Area_de_impressao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2023-02-10T14:21:04Z</dcterms:modified>
</cp:coreProperties>
</file>