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60" yWindow="-60" windowWidth="24030" windowHeight="12960"/>
  </bookViews>
  <sheets>
    <sheet name="Planilha de Gestão de Riscos" sheetId="17" r:id="rId1"/>
    <sheet name="Matriz Probabilidade Impacto" sheetId="21" state="hidden" r:id="rId2"/>
    <sheet name="Matriz Nível de Risco" sheetId="23" state="hidden" r:id="rId3"/>
    <sheet name="Matriz probabilidade X impacto" sheetId="24" state="hidden" r:id="rId4"/>
    <sheet name="Escala Probabilidade e Impacto" sheetId="27" r:id="rId5"/>
    <sheet name="Resumo da Gestão de Risco" sheetId="28" r:id="rId6"/>
  </sheets>
  <definedNames>
    <definedName name="_xlnm.Print_Area" localSheetId="0">'Planilha de Gestão de Riscos'!$B$2:$W$18</definedName>
    <definedName name="_xlnm.Print_Area" localSheetId="5">'Resumo da Gestão de Risco'!$B$2:$H$16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6" i="28"/>
  <c r="C14"/>
  <c r="D14"/>
  <c r="C12"/>
  <c r="D6" l="1"/>
  <c r="K8" i="17"/>
  <c r="I8"/>
  <c r="M8" l="1"/>
  <c r="L8" s="1"/>
  <c r="N8" s="1"/>
  <c r="G16" i="28"/>
  <c r="D16"/>
  <c r="C16"/>
  <c r="G15"/>
  <c r="C15"/>
  <c r="G14"/>
  <c r="G13"/>
  <c r="D13"/>
  <c r="G12"/>
  <c r="D12"/>
  <c r="G11"/>
  <c r="D11"/>
  <c r="C11"/>
  <c r="G10"/>
  <c r="D10"/>
  <c r="C10"/>
  <c r="G9"/>
  <c r="D9"/>
  <c r="C9"/>
  <c r="G8"/>
  <c r="D8"/>
  <c r="C8"/>
  <c r="G7"/>
  <c r="D7"/>
  <c r="C7"/>
  <c r="G6"/>
  <c r="C6"/>
  <c r="K18" i="17"/>
  <c r="I18"/>
  <c r="K17"/>
  <c r="I17"/>
  <c r="K16"/>
  <c r="I16"/>
  <c r="K15"/>
  <c r="I15"/>
  <c r="K14"/>
  <c r="I14"/>
  <c r="K13"/>
  <c r="I13"/>
  <c r="K12"/>
  <c r="I12"/>
  <c r="K11"/>
  <c r="I11"/>
  <c r="K10"/>
  <c r="I10"/>
  <c r="M11" l="1"/>
  <c r="L11" s="1"/>
  <c r="E9" i="28" s="1"/>
  <c r="M12" i="17"/>
  <c r="L12" s="1"/>
  <c r="M14"/>
  <c r="L14" s="1"/>
  <c r="E12" i="28" s="1"/>
  <c r="M10" i="17"/>
  <c r="L10" s="1"/>
  <c r="E8" i="28" s="1"/>
  <c r="M13" i="17"/>
  <c r="L13" s="1"/>
  <c r="E11" i="28" s="1"/>
  <c r="M15" i="17"/>
  <c r="L15" s="1"/>
  <c r="N15" s="1"/>
  <c r="M17"/>
  <c r="L17" s="1"/>
  <c r="H15" i="28" s="1"/>
  <c r="M16" i="17"/>
  <c r="L16" s="1"/>
  <c r="E14" i="28" s="1"/>
  <c r="M18" i="17"/>
  <c r="L18" s="1"/>
  <c r="N18" s="1"/>
  <c r="N12"/>
  <c r="E10" i="28"/>
  <c r="E16"/>
  <c r="F15"/>
  <c r="N13" i="17"/>
  <c r="N11"/>
  <c r="E13" i="28" l="1"/>
  <c r="N14" i="17"/>
  <c r="N10"/>
  <c r="N17"/>
  <c r="E15" i="28"/>
  <c r="N16" i="17"/>
  <c r="F13" i="28"/>
  <c r="F8"/>
  <c r="F12"/>
  <c r="F10"/>
  <c r="F9"/>
  <c r="F11"/>
  <c r="F14"/>
  <c r="F16"/>
  <c r="K9" i="17"/>
  <c r="M9" s="1"/>
  <c r="L9" s="1"/>
  <c r="I9"/>
  <c r="E7" i="28" l="1"/>
  <c r="N9" i="17"/>
  <c r="F7" i="28" l="1"/>
  <c r="E6" l="1"/>
</calcChain>
</file>

<file path=xl/sharedStrings.xml><?xml version="1.0" encoding="utf-8"?>
<sst xmlns="http://schemas.openxmlformats.org/spreadsheetml/2006/main" count="301" uniqueCount="170">
  <si>
    <t>PROBABILIDADE</t>
  </si>
  <si>
    <t>PESO</t>
  </si>
  <si>
    <t>Baixa</t>
  </si>
  <si>
    <t>Média</t>
  </si>
  <si>
    <t>Muito Baixa</t>
  </si>
  <si>
    <t>Muito Alta</t>
  </si>
  <si>
    <t>Muito Baixo</t>
  </si>
  <si>
    <t>Baixo</t>
  </si>
  <si>
    <t>Médio</t>
  </si>
  <si>
    <t>Alto</t>
  </si>
  <si>
    <t>Muito Alto</t>
  </si>
  <si>
    <t>IMPACTO</t>
  </si>
  <si>
    <t>ESCALA</t>
  </si>
  <si>
    <t>RISCO</t>
  </si>
  <si>
    <t>RB (Risco Baixo)</t>
  </si>
  <si>
    <t>RM (Risco Médio)</t>
  </si>
  <si>
    <t>RA (Risco Alto)</t>
  </si>
  <si>
    <t>RE (Risco Extremo)</t>
  </si>
  <si>
    <t>80 - 100</t>
  </si>
  <si>
    <t>Impacto</t>
  </si>
  <si>
    <t>Probabilidade</t>
  </si>
  <si>
    <t>Muito
Alto
10</t>
  </si>
  <si>
    <t>Alto
8</t>
  </si>
  <si>
    <t>Médio
5</t>
  </si>
  <si>
    <t>Baixo
2</t>
  </si>
  <si>
    <t>Muito
Baixo
1</t>
  </si>
  <si>
    <t>10
RM</t>
  </si>
  <si>
    <t>8
RB</t>
  </si>
  <si>
    <t>5
RB</t>
  </si>
  <si>
    <t>2
RB</t>
  </si>
  <si>
    <t>1
RB</t>
  </si>
  <si>
    <t>4
RB</t>
  </si>
  <si>
    <t>Muito
Baixa
1</t>
  </si>
  <si>
    <t>Baixa
2</t>
  </si>
  <si>
    <t>Média
5</t>
  </si>
  <si>
    <t>Alta
8</t>
  </si>
  <si>
    <t>Muito
Alta
10</t>
  </si>
  <si>
    <t>50
RA</t>
  </si>
  <si>
    <t>40
RA</t>
  </si>
  <si>
    <t>64
RA</t>
  </si>
  <si>
    <t>20
RM</t>
  </si>
  <si>
    <t>16
RM</t>
  </si>
  <si>
    <t>25
RM</t>
  </si>
  <si>
    <t>80
RE</t>
  </si>
  <si>
    <t>100
RE</t>
  </si>
  <si>
    <t>UNIDADE</t>
  </si>
  <si>
    <t>Objeto analisado</t>
  </si>
  <si>
    <t>Subunidade responsável</t>
  </si>
  <si>
    <t>Risco</t>
  </si>
  <si>
    <t>Causa(s)</t>
  </si>
  <si>
    <t>Consequência(s)</t>
  </si>
  <si>
    <t>Apetite ao Risco</t>
  </si>
  <si>
    <t>Natureza do Risco</t>
  </si>
  <si>
    <t>Ação de Tratamento</t>
  </si>
  <si>
    <t>Descrição</t>
  </si>
  <si>
    <t xml:space="preserve">Prazo </t>
  </si>
  <si>
    <t>Análise</t>
  </si>
  <si>
    <t>Peso</t>
  </si>
  <si>
    <t>Imagem</t>
  </si>
  <si>
    <t>Legal</t>
  </si>
  <si>
    <t>Operacional</t>
  </si>
  <si>
    <t>Integridade</t>
  </si>
  <si>
    <t>IDENTIFICAÇÃO DO RISCO</t>
  </si>
  <si>
    <t>AVALIAÇÃO DO RISCO</t>
  </si>
  <si>
    <t>TRATAMENTO DO RISCO</t>
  </si>
  <si>
    <t>Nível de Risco (P X I)</t>
  </si>
  <si>
    <t>Probabilidade (P)</t>
  </si>
  <si>
    <t>Impacto (I)</t>
  </si>
  <si>
    <t>Sim</t>
  </si>
  <si>
    <t>Orçamentário / Financeiro</t>
  </si>
  <si>
    <t>DESCRIÇÃO</t>
  </si>
  <si>
    <t>Compromete em alguma medida o alcance do objetivo, mas não impede o alcance da maior parte do atingimento do objetivo.</t>
  </si>
  <si>
    <t>Não altera o alcance do objetivo.</t>
  </si>
  <si>
    <t>ESCALA DE PROBABILIDADE</t>
  </si>
  <si>
    <t>ESCALA DE IMPACTO</t>
  </si>
  <si>
    <t>Em situações excepcionais o evento poderá até ocorrer, mas
não há histórico conhecido do evento ou não há indícios que sinalizem sua ocorrência, portanto, é improvável que aconteça.</t>
  </si>
  <si>
    <t>O histórico conhecido aponta para baixa frequência, podendo
o evento ocorrer de forma inesperada ou casual.</t>
  </si>
  <si>
    <t>Repete-se com frequência razoável ou há indícios que
possa ocorrer de alguma forma.</t>
  </si>
  <si>
    <t>Repete-se com elevada frequência ou sua ocorrência é
até esperada pois os indícios apontam essa possibilidade.</t>
  </si>
  <si>
    <t>Compromete razoavelmente o alcance do objetivo,
porém recuperável.</t>
  </si>
  <si>
    <t>Compromete a maior parte do atingimento do objetivo,
sendo de difícil reversão.</t>
  </si>
  <si>
    <t>Compromete totalmente ou quase totalmente o atingimento
do objetivo, de forma irreversível.</t>
  </si>
  <si>
    <t>Alta</t>
  </si>
  <si>
    <t>Classificação</t>
  </si>
  <si>
    <t>Não</t>
  </si>
  <si>
    <t>Tipos de Riscos</t>
  </si>
  <si>
    <t>MATRIZ DE CLASSIFICAÇÃO DO RISCO</t>
  </si>
  <si>
    <t>MATRIZ DE PROBABILIDADE X IMPACTO</t>
  </si>
  <si>
    <t>Os indícios indicam claramente que o evento ocorrerá,
portanto, é praticamente certo.</t>
  </si>
  <si>
    <t>0 - 9</t>
  </si>
  <si>
    <t>10 - 39</t>
  </si>
  <si>
    <t>40 - 79</t>
  </si>
  <si>
    <t>Informar o comportamento do nível do risco</t>
  </si>
  <si>
    <t>COMUNICAÇÃO E MONITORAMENTO DO RISCO</t>
  </si>
  <si>
    <t>Unidade/Subunidade Responsável pelo tratamento</t>
  </si>
  <si>
    <t>Item</t>
  </si>
  <si>
    <t>Nível de Risco
Classificação</t>
  </si>
  <si>
    <t>Ação de Tratamento
Descrição</t>
  </si>
  <si>
    <t xml:space="preserve">          UFPA - Planilha de Gestão de Riscos 2022 - 2025</t>
  </si>
  <si>
    <t>FEMCI</t>
  </si>
  <si>
    <t>Contínuo</t>
  </si>
  <si>
    <t>PPGECM</t>
  </si>
  <si>
    <t>PPGDOC</t>
  </si>
  <si>
    <t>Impacto no Tempo Padrão de Término de Curso, na Avaliação   do MEC e da CAPES</t>
  </si>
  <si>
    <t xml:space="preserve">                  IEMCI</t>
  </si>
  <si>
    <t>Monitorar qualidade e tempo         previsto em Regimento do Programa</t>
  </si>
  <si>
    <t>Impacto nas Entregas de      Serviços de Ensino, Pesquisa, Extensão e Gestão da Unidade</t>
  </si>
  <si>
    <t>Fomentar recursos necessários através da PPP para a construção do CCIUFPA</t>
  </si>
  <si>
    <t>Fomentar recursos necessários através da PPP para equipar o CCIUFPA</t>
  </si>
  <si>
    <t>Assegurar recursos necessários para rodar o PGO conforme o planejado</t>
  </si>
  <si>
    <t>Anual</t>
  </si>
  <si>
    <t>Recursos Próprios PPP</t>
  </si>
  <si>
    <t>Impacto na Realização das Atividades Acad~emicas e Administrativas</t>
  </si>
  <si>
    <t>Contínuo)</t>
  </si>
  <si>
    <t xml:space="preserve">1. Quantitativo de servidores  menor que o necessário para as entregas específicas  das subunidades                                                     </t>
  </si>
  <si>
    <t xml:space="preserve">1.Estrutura  existente inadequada para funcionamento                                                                            2. Inexistência de servidores TAs                                                 </t>
  </si>
  <si>
    <t xml:space="preserve">1. Resultados organizacionais  com natureza específicas não entregues como previsto     </t>
  </si>
  <si>
    <t xml:space="preserve">1.Estrutura  existente inadequada para funcionamento                                                                            2. Equipamentos de mobiliário, refrigeração, audiovisual, informática e os  específicos para laboratórios,  inexistente.                                                         3. Inexistência de servidores TAs   </t>
  </si>
  <si>
    <t xml:space="preserve">Utilizar o SIGAA para identificação dos alunos e posterior encaminhamento à Coordenadoria de Apoio Discente   </t>
  </si>
  <si>
    <t>Comprometer a Realização dos Serviços de Ensino e dos Processos de Aprendizagem na Integração da Educação Superior com a Básica</t>
  </si>
  <si>
    <t>Adequar o quadro de servidores              às necessidades do IEMCI</t>
  </si>
  <si>
    <t xml:space="preserve">1. Avaliação de desempenho desfavorável ao Curso                                                                          </t>
  </si>
  <si>
    <t xml:space="preserve">1. Resultados organizacionais  comprometidos em relação ao planejado     </t>
  </si>
  <si>
    <t>Garantir a aplicação dos recursos próprios confrome planejado</t>
  </si>
  <si>
    <t>Utilizar o SIGAA para identificação dos alunos, realizar ouvidoria ativa com os mesmos e  orientadores sobre o desempenho acadêmico a luz do Regimento do Programa</t>
  </si>
  <si>
    <t>Contemplar, dentro da realidade orçamentária e do PROAP/PROPESP,  investimento  que contemple os agentes que realizam a aprodução intelectual</t>
  </si>
  <si>
    <t>Submeter  Projetos para o LABINFRA/PROEG através de Edital publicado</t>
  </si>
  <si>
    <t>Compor, levando em cosnideração o PDU 2022/2025, o quadro de servidores para atender as subunidades e suas especificdades</t>
  </si>
  <si>
    <t xml:space="preserve">Estabelecer PPP que  garantir recursos para conclusão da obra do CCIUFPA </t>
  </si>
  <si>
    <t xml:space="preserve">Monitorar o PGO elaborado, tanto no que diz respeito aos recursos             para atender as demandas mínimas necessárias quanto                                   os que foram realmente liberados   </t>
  </si>
  <si>
    <t xml:space="preserve">Estabelecer PPP para  garantir recursos para equipar o prédio do CCIUFPA </t>
  </si>
  <si>
    <t xml:space="preserve">Monitorar os Recursos Próprios, tanto no que diz respeito ao             planejado quanto os realmente  fomentador para atender                                as demandas mínimas necessárias </t>
  </si>
  <si>
    <t>1. Atividades laborais técnicas (pois não temos em Laboratórios) e  de ensinagem não realizadas de forma satisfatória, compromete a qualidade perseguida por nossos docentes e discentes</t>
  </si>
  <si>
    <t>Comprometer a  Expansão   com Qualidade dos Serviços   de Integração da Educação Superior com a Básica</t>
  </si>
  <si>
    <t>1. Número de PPP reduzido                                       2. Expansão gradativa                                                   3. Equipe reduzida de servidores</t>
  </si>
  <si>
    <t>Impacto na Realização   das Atividades  Acadêmicas e Administrativas</t>
  </si>
  <si>
    <t>Impacto na Realização  das Atividades de Expansão Acadêmicas e Administrativas</t>
  </si>
  <si>
    <t xml:space="preserve">1. Avaliação de desempenho desfavorável ao Curso                                                                                            2. Perda de bolsas do Programa     </t>
  </si>
  <si>
    <t xml:space="preserve">1. Avaliação de desempenho desfavorável ao Curso                                                                                            2. Perda de bolsas  do Programa  </t>
  </si>
  <si>
    <t>Acompanhamento Semestral dos Seminários I e II</t>
  </si>
  <si>
    <t xml:space="preserve">Acompanhamento Semestral dos Seminários Avançados de Pesquisa </t>
  </si>
  <si>
    <t>Acompanhar Chamadas ou Convites de Veículos de Publicação</t>
  </si>
  <si>
    <t xml:space="preserve">1. Alunos com índice de vulnerabilidade  econômica e social                                                            2. Retenção Currícular                                        </t>
  </si>
  <si>
    <t xml:space="preserve">1. Alunos com problemas de saúde                                            2. Alunos sem publicação                                              3. Alunos que não concluíram a Dissertação                                      </t>
  </si>
  <si>
    <t>1. Alunos com problemas de saúde                                            2. Alunos sem publicação                                              3. Alunos que não concluíram a Tese</t>
  </si>
  <si>
    <t xml:space="preserve">1. Baixa produção de docentes                                   2. Baixa produção de alunos                                        3. Baixo investimento em pesquisa                                                             4.  Baixo investimento em extensão                                                        </t>
  </si>
  <si>
    <t xml:space="preserve">1. Limites da matriz orçamentária                             2. Contigenciamento pela administração pública                                                                </t>
  </si>
  <si>
    <t>Impacto na Aprendizagem Prática dos Alunos na Avaliação  do MEC e do INEP</t>
  </si>
  <si>
    <t>1. Limitação para  a realização de  PPP.                       2. Limitação para a expansão dos seviços de integração com a Educação Básica                                 3. Limitação no atendimento às demandas da comunidade acadêmica</t>
  </si>
  <si>
    <t>1. Limitação para  a realização de  PPP.                       2. Limitação das práticas de ensinagem                                                                              3. Limitação para a expansão dos seviços de integração com a Educação Básica                                 4. Limitação no atendimento às demandas da comunidade acadêmica</t>
  </si>
  <si>
    <t>1. Limitação para  a realização de  PPP.                   2. Limitação para a expansão de Turmas da Graduação e da Pós-Graduação                             3.Limitação da integração com a Educação Básica                                                                                          4. Limitação no atendimento às demandas da comunidade acadêmica</t>
  </si>
  <si>
    <t xml:space="preserve">1. Equipamentos específicos insuficientes para uso em laboratórios.                                                       2. Equipamentos - mobiliário insuficiente para trabalho  e acondicionamento de insumos de manipulação e de expediente.                                                  3. Inexistência de servidores TAs                                                                             </t>
  </si>
  <si>
    <t xml:space="preserve">CAC </t>
  </si>
  <si>
    <t>Elevar a Qualidade dos Laboratórios de Ensino</t>
  </si>
  <si>
    <t>Composição do Quadro de Servidores do IEMCI</t>
  </si>
  <si>
    <t>DGE</t>
  </si>
  <si>
    <t>CPGA</t>
  </si>
  <si>
    <t>Plano de Gestão Orçamentária           - PGO</t>
  </si>
  <si>
    <t>Parceria Público Privada - PPP</t>
  </si>
  <si>
    <t>CAC</t>
  </si>
  <si>
    <t xml:space="preserve">1, Diminuição  no número de Concluintes                 2. Avaliação de desempenho desfavorável ao Curso      </t>
  </si>
  <si>
    <t>Melhoria da Infraestrutura dos Laboratórios com submissão de projetos</t>
  </si>
  <si>
    <t>Investir na e ampliar a produção intelctual dos agentes dos Cursos</t>
  </si>
  <si>
    <t>Impacto na Taxa de Sucesso da Graduação, na Avaliação do MEC e do INEP</t>
  </si>
  <si>
    <t xml:space="preserve">Acompanhamento Semestral           do Cumprimento dos Créditos                   e no Fórum II                              </t>
  </si>
  <si>
    <t>Impacto na Produção Individual,  dos Cursos, na Avaliação do  MEC e da CAPES</t>
  </si>
  <si>
    <t>Parceria Público Priovada - PPP</t>
  </si>
  <si>
    <t>Parceria Público Priva - PPP</t>
  </si>
  <si>
    <t xml:space="preserve">Monitorar o percurso acadêmico  para  mitigar a evasão </t>
  </si>
  <si>
    <t>Acompanhamento e Aconselhamento de Discente em Potencial risco de Evasão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</si>
</sst>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[$-416]mmmm/yyyy;@"/>
  </numFmts>
  <fonts count="14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i/>
      <sz val="18"/>
      <color theme="3" tint="-0.499984740745262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33CC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27697B"/>
        <bgColor indexed="64"/>
      </patternFill>
    </fill>
    <fill>
      <patternFill patternType="solid">
        <fgColor rgb="FF3278CC"/>
        <bgColor indexed="64"/>
      </patternFill>
    </fill>
    <fill>
      <patternFill patternType="solid">
        <fgColor rgb="FFD0E0F4"/>
        <bgColor indexed="64"/>
      </patternFill>
    </fill>
    <fill>
      <patternFill patternType="solid">
        <fgColor rgb="FFA2D4E2"/>
        <bgColor indexed="64"/>
      </patternFill>
    </fill>
    <fill>
      <patternFill patternType="solid">
        <fgColor rgb="FFA8C6EA"/>
        <bgColor indexed="64"/>
      </patternFill>
    </fill>
    <fill>
      <patternFill patternType="solid">
        <fgColor rgb="FF5690D6"/>
        <bgColor indexed="64"/>
      </patternFill>
    </fill>
    <fill>
      <patternFill patternType="solid">
        <fgColor rgb="FFD7E5F5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horizontal="center" vertical="center" wrapText="1"/>
    </xf>
    <xf numFmtId="0" fontId="2" fillId="14" borderId="2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14" borderId="10" xfId="0" applyFont="1" applyFill="1" applyBorder="1" applyAlignment="1">
      <alignment horizontal="center" vertical="center" wrapText="1"/>
    </xf>
    <xf numFmtId="0" fontId="5" fillId="8" borderId="31" xfId="0" applyFont="1" applyFill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9" fillId="7" borderId="31" xfId="0" applyFont="1" applyFill="1" applyBorder="1" applyAlignment="1">
      <alignment horizontal="center" vertical="center" wrapText="1"/>
    </xf>
    <xf numFmtId="0" fontId="9" fillId="7" borderId="32" xfId="0" applyFont="1" applyFill="1" applyBorder="1" applyAlignment="1">
      <alignment horizontal="center" vertical="center" wrapText="1"/>
    </xf>
    <xf numFmtId="0" fontId="9" fillId="7" borderId="3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0" xfId="0" applyFont="1" applyAlignment="1"/>
    <xf numFmtId="0" fontId="10" fillId="6" borderId="2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0" fontId="9" fillId="7" borderId="27" xfId="0" applyFont="1" applyFill="1" applyBorder="1" applyAlignment="1">
      <alignment horizontal="center" vertical="center"/>
    </xf>
    <xf numFmtId="0" fontId="9" fillId="7" borderId="28" xfId="0" applyFont="1" applyFill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7" fillId="0" borderId="0" xfId="0" applyFont="1" applyBorder="1"/>
    <xf numFmtId="0" fontId="10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7" fillId="0" borderId="14" xfId="0" applyFont="1" applyBorder="1"/>
    <xf numFmtId="0" fontId="7" fillId="0" borderId="15" xfId="0" applyFont="1" applyBorder="1"/>
    <xf numFmtId="0" fontId="7" fillId="0" borderId="17" xfId="0" applyFont="1" applyBorder="1"/>
    <xf numFmtId="0" fontId="7" fillId="3" borderId="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1" fillId="5" borderId="2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" fillId="15" borderId="35" xfId="0" applyFont="1" applyFill="1" applyBorder="1" applyAlignment="1">
      <alignment horizontal="center" vertical="center" wrapText="1"/>
    </xf>
    <xf numFmtId="164" fontId="3" fillId="0" borderId="36" xfId="0" applyNumberFormat="1" applyFont="1" applyBorder="1" applyAlignment="1">
      <alignment horizontal="center" vertical="center" wrapText="1"/>
    </xf>
    <xf numFmtId="165" fontId="3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7" fontId="3" fillId="0" borderId="11" xfId="0" applyNumberFormat="1" applyFont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/>
    </xf>
    <xf numFmtId="0" fontId="13" fillId="0" borderId="34" xfId="0" applyFont="1" applyBorder="1" applyAlignment="1">
      <alignment horizontal="left" vertical="center" wrapText="1" indent="2"/>
    </xf>
    <xf numFmtId="0" fontId="4" fillId="0" borderId="20" xfId="0" applyFont="1" applyBorder="1" applyAlignment="1">
      <alignment horizontal="left" vertical="center" wrapText="1" indent="2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2" fillId="13" borderId="25" xfId="0" applyFont="1" applyFill="1" applyBorder="1" applyAlignment="1">
      <alignment horizontal="center" vertical="center" wrapText="1"/>
    </xf>
    <xf numFmtId="0" fontId="2" fillId="13" borderId="22" xfId="0" applyFont="1" applyFill="1" applyBorder="1" applyAlignment="1">
      <alignment horizontal="center" vertical="center" wrapText="1"/>
    </xf>
    <xf numFmtId="0" fontId="1" fillId="9" borderId="27" xfId="0" applyFont="1" applyFill="1" applyBorder="1" applyAlignment="1">
      <alignment horizontal="center" vertical="center"/>
    </xf>
    <xf numFmtId="0" fontId="1" fillId="9" borderId="30" xfId="0" applyFont="1" applyFill="1" applyBorder="1" applyAlignment="1">
      <alignment horizontal="center" vertical="center"/>
    </xf>
    <xf numFmtId="0" fontId="1" fillId="9" borderId="29" xfId="0" applyFont="1" applyFill="1" applyBorder="1" applyAlignment="1">
      <alignment horizontal="center" vertical="center"/>
    </xf>
    <xf numFmtId="0" fontId="1" fillId="9" borderId="28" xfId="0" applyFont="1" applyFill="1" applyBorder="1" applyAlignment="1">
      <alignment horizontal="center" vertical="center"/>
    </xf>
    <xf numFmtId="0" fontId="2" fillId="16" borderId="37" xfId="0" applyFont="1" applyFill="1" applyBorder="1" applyAlignment="1">
      <alignment horizontal="center" vertical="center" wrapText="1"/>
    </xf>
    <xf numFmtId="0" fontId="2" fillId="16" borderId="38" xfId="0" applyFont="1" applyFill="1" applyBorder="1" applyAlignment="1">
      <alignment horizontal="center" vertical="center" wrapText="1"/>
    </xf>
    <xf numFmtId="0" fontId="1" fillId="11" borderId="27" xfId="0" applyFont="1" applyFill="1" applyBorder="1" applyAlignment="1">
      <alignment horizontal="center" vertical="center" wrapText="1"/>
    </xf>
    <xf numFmtId="0" fontId="1" fillId="11" borderId="29" xfId="0" applyFont="1" applyFill="1" applyBorder="1" applyAlignment="1">
      <alignment horizontal="center" vertical="center" wrapText="1"/>
    </xf>
    <xf numFmtId="0" fontId="1" fillId="11" borderId="9" xfId="0" applyFont="1" applyFill="1" applyBorder="1" applyAlignment="1">
      <alignment horizontal="center" vertical="center" wrapText="1"/>
    </xf>
    <xf numFmtId="0" fontId="1" fillId="11" borderId="28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 wrapText="1"/>
    </xf>
    <xf numFmtId="0" fontId="2" fillId="14" borderId="5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/>
    </xf>
    <xf numFmtId="0" fontId="2" fillId="12" borderId="5" xfId="0" applyFont="1" applyFill="1" applyBorder="1" applyAlignment="1">
      <alignment horizontal="center" vertical="center"/>
    </xf>
    <xf numFmtId="0" fontId="2" fillId="14" borderId="4" xfId="0" applyFont="1" applyFill="1" applyBorder="1" applyAlignment="1">
      <alignment horizontal="center" vertical="center" wrapText="1"/>
    </xf>
    <xf numFmtId="0" fontId="1" fillId="10" borderId="27" xfId="0" applyFont="1" applyFill="1" applyBorder="1" applyAlignment="1">
      <alignment horizontal="center" vertical="center" wrapText="1"/>
    </xf>
    <xf numFmtId="0" fontId="1" fillId="10" borderId="29" xfId="0" applyFont="1" applyFill="1" applyBorder="1" applyAlignment="1">
      <alignment horizontal="center" vertical="center" wrapText="1"/>
    </xf>
    <xf numFmtId="0" fontId="1" fillId="10" borderId="28" xfId="0" applyFont="1" applyFill="1" applyBorder="1" applyAlignment="1">
      <alignment horizontal="center" vertical="center" wrapText="1"/>
    </xf>
    <xf numFmtId="0" fontId="2" fillId="13" borderId="4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9" fillId="7" borderId="23" xfId="0" applyFont="1" applyFill="1" applyBorder="1" applyAlignment="1">
      <alignment horizontal="center" vertical="center" textRotation="90"/>
    </xf>
    <xf numFmtId="0" fontId="9" fillId="7" borderId="21" xfId="0" applyFont="1" applyFill="1" applyBorder="1" applyAlignment="1">
      <alignment horizontal="center" vertical="center" textRotation="90"/>
    </xf>
    <xf numFmtId="0" fontId="9" fillId="7" borderId="12" xfId="0" applyFont="1" applyFill="1" applyBorder="1" applyAlignment="1">
      <alignment horizontal="center"/>
    </xf>
    <xf numFmtId="0" fontId="9" fillId="7" borderId="13" xfId="0" applyFont="1" applyFill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3" fillId="14" borderId="39" xfId="0" applyFont="1" applyFill="1" applyBorder="1" applyAlignment="1">
      <alignment horizontal="center" vertical="center" wrapText="1"/>
    </xf>
    <xf numFmtId="0" fontId="3" fillId="14" borderId="2" xfId="0" applyFont="1" applyFill="1" applyBorder="1" applyAlignment="1">
      <alignment horizontal="center" vertical="center" wrapText="1"/>
    </xf>
    <xf numFmtId="0" fontId="3" fillId="14" borderId="40" xfId="0" applyFont="1" applyFill="1" applyBorder="1" applyAlignment="1">
      <alignment horizontal="center" vertical="center" wrapText="1"/>
    </xf>
    <xf numFmtId="0" fontId="3" fillId="14" borderId="22" xfId="0" applyFont="1" applyFill="1" applyBorder="1" applyAlignment="1">
      <alignment horizontal="center" vertical="center" wrapText="1"/>
    </xf>
    <xf numFmtId="0" fontId="2" fillId="12" borderId="27" xfId="0" applyFont="1" applyFill="1" applyBorder="1" applyAlignment="1">
      <alignment horizontal="center" vertical="center"/>
    </xf>
    <xf numFmtId="0" fontId="2" fillId="12" borderId="29" xfId="0" applyFont="1" applyFill="1" applyBorder="1" applyAlignment="1">
      <alignment horizontal="center" vertical="center"/>
    </xf>
    <xf numFmtId="0" fontId="3" fillId="13" borderId="39" xfId="0" applyFont="1" applyFill="1" applyBorder="1" applyAlignment="1">
      <alignment horizontal="center" vertical="center" wrapText="1"/>
    </xf>
    <xf numFmtId="0" fontId="3" fillId="1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46"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F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33CC33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  <colors>
    <mruColors>
      <color rgb="FFD7E5F5"/>
      <color rgb="FF5690D6"/>
      <color rgb="FF4685D2"/>
      <color rgb="FF33CC33"/>
      <color rgb="FF000099"/>
      <color rgb="FF0000FF"/>
      <color rgb="FFA8C6EA"/>
      <color rgb="FFD0E0F4"/>
      <color rgb="FF3278CC"/>
      <color rgb="FFA2D4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321464</xdr:colOff>
      <xdr:row>1</xdr:row>
      <xdr:rowOff>49054</xdr:rowOff>
    </xdr:from>
    <xdr:to>
      <xdr:col>2</xdr:col>
      <xdr:colOff>130969</xdr:colOff>
      <xdr:row>1</xdr:row>
      <xdr:rowOff>476249</xdr:rowOff>
    </xdr:to>
    <xdr:pic>
      <xdr:nvPicPr>
        <xdr:cNvPr id="6" name="Picture 2" descr="Resultado de imagem para logo ufpa">
          <a:extLst>
            <a:ext uri="{FF2B5EF4-FFF2-40B4-BE49-F238E27FC236}">
              <a16:creationId xmlns="" xmlns:a16="http://schemas.microsoft.com/office/drawing/2014/main" id="{00000000-0008-0000-0B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5777" y="180023"/>
          <a:ext cx="357192" cy="42719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76199</xdr:rowOff>
    </xdr:from>
    <xdr:to>
      <xdr:col>9</xdr:col>
      <xdr:colOff>485775</xdr:colOff>
      <xdr:row>17</xdr:row>
      <xdr:rowOff>139714</xdr:rowOff>
    </xdr:to>
    <xdr:pic>
      <xdr:nvPicPr>
        <xdr:cNvPr id="2" name="Picture 2">
          <a:extLst>
            <a:ext uri="{FF2B5EF4-FFF2-40B4-BE49-F238E27FC236}">
              <a16:creationId xmlns="" xmlns:a16="http://schemas.microsoft.com/office/drawing/2014/main" id="{00000000-0008-0000-1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199"/>
          <a:ext cx="5829300" cy="330201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10</xdr:col>
      <xdr:colOff>142875</xdr:colOff>
      <xdr:row>0</xdr:row>
      <xdr:rowOff>66674</xdr:rowOff>
    </xdr:from>
    <xdr:to>
      <xdr:col>19</xdr:col>
      <xdr:colOff>473739</xdr:colOff>
      <xdr:row>17</xdr:row>
      <xdr:rowOff>138881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1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238875" y="66674"/>
          <a:ext cx="5817264" cy="3310707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W18"/>
  <sheetViews>
    <sheetView showGridLines="0" tabSelected="1" zoomScale="80" zoomScaleNormal="80" zoomScaleSheetLayoutView="100" workbookViewId="0">
      <pane ySplit="7" topLeftCell="A14" activePane="bottomLeft" state="frozen"/>
      <selection pane="bottomLeft" activeCell="C8" sqref="C8"/>
    </sheetView>
  </sheetViews>
  <sheetFormatPr defaultRowHeight="15"/>
  <cols>
    <col min="1" max="1" width="3.28515625" customWidth="1"/>
    <col min="2" max="2" width="8.140625" customWidth="1"/>
    <col min="3" max="3" width="36" customWidth="1"/>
    <col min="4" max="4" width="39.7109375" customWidth="1"/>
    <col min="5" max="5" width="34.42578125" customWidth="1"/>
    <col min="6" max="6" width="43.42578125" customWidth="1"/>
    <col min="7" max="7" width="45.140625" customWidth="1"/>
    <col min="8" max="8" width="16.5703125" customWidth="1"/>
    <col min="9" max="9" width="10.7109375" customWidth="1"/>
    <col min="10" max="10" width="16.5703125" customWidth="1"/>
    <col min="11" max="11" width="10.7109375" customWidth="1"/>
    <col min="12" max="12" width="16.5703125" customWidth="1"/>
    <col min="13" max="13" width="10.7109375" customWidth="1"/>
    <col min="14" max="14" width="25.42578125" customWidth="1"/>
    <col min="15" max="18" width="14.5703125" customWidth="1"/>
    <col min="19" max="19" width="21.140625" customWidth="1"/>
    <col min="20" max="20" width="41" customWidth="1"/>
    <col min="21" max="21" width="23.140625" bestFit="1" customWidth="1"/>
    <col min="22" max="22" width="21.42578125" customWidth="1"/>
    <col min="23" max="23" width="76" customWidth="1"/>
  </cols>
  <sheetData>
    <row r="1" spans="2:23" ht="10.5" customHeight="1" thickBot="1"/>
    <row r="2" spans="2:23" ht="42.75" customHeight="1" thickBot="1">
      <c r="B2" s="66" t="s">
        <v>98</v>
      </c>
      <c r="C2" s="67"/>
      <c r="D2" s="68"/>
      <c r="F2" s="14" t="s">
        <v>45</v>
      </c>
      <c r="G2" s="64" t="s">
        <v>104</v>
      </c>
      <c r="H2" s="65"/>
    </row>
    <row r="3" spans="2:23" ht="6" customHeight="1"/>
    <row r="4" spans="2:23" ht="9" customHeight="1" thickBot="1"/>
    <row r="5" spans="2:23" ht="21.75" customHeight="1">
      <c r="B5" s="71" t="s">
        <v>62</v>
      </c>
      <c r="C5" s="72"/>
      <c r="D5" s="73"/>
      <c r="E5" s="73"/>
      <c r="F5" s="73"/>
      <c r="G5" s="74"/>
      <c r="H5" s="87" t="s">
        <v>63</v>
      </c>
      <c r="I5" s="88"/>
      <c r="J5" s="88"/>
      <c r="K5" s="88"/>
      <c r="L5" s="88"/>
      <c r="M5" s="88"/>
      <c r="N5" s="89"/>
      <c r="O5" s="77" t="s">
        <v>64</v>
      </c>
      <c r="P5" s="78"/>
      <c r="Q5" s="78"/>
      <c r="R5" s="78"/>
      <c r="S5" s="78"/>
      <c r="T5" s="78"/>
      <c r="U5" s="79"/>
      <c r="V5" s="80"/>
      <c r="W5" s="56" t="s">
        <v>93</v>
      </c>
    </row>
    <row r="6" spans="2:23" ht="21.75" customHeight="1">
      <c r="B6" s="84" t="s">
        <v>95</v>
      </c>
      <c r="C6" s="63" t="s">
        <v>46</v>
      </c>
      <c r="D6" s="63" t="s">
        <v>47</v>
      </c>
      <c r="E6" s="63" t="s">
        <v>48</v>
      </c>
      <c r="F6" s="63" t="s">
        <v>49</v>
      </c>
      <c r="G6" s="85" t="s">
        <v>50</v>
      </c>
      <c r="H6" s="90" t="s">
        <v>66</v>
      </c>
      <c r="I6" s="62"/>
      <c r="J6" s="62" t="s">
        <v>67</v>
      </c>
      <c r="K6" s="62"/>
      <c r="L6" s="62" t="s">
        <v>65</v>
      </c>
      <c r="M6" s="62"/>
      <c r="N6" s="69" t="s">
        <v>51</v>
      </c>
      <c r="O6" s="86" t="s">
        <v>85</v>
      </c>
      <c r="P6" s="81"/>
      <c r="Q6" s="81"/>
      <c r="R6" s="81"/>
      <c r="S6" s="11" t="s">
        <v>52</v>
      </c>
      <c r="T6" s="81" t="s">
        <v>53</v>
      </c>
      <c r="U6" s="82"/>
      <c r="V6" s="83"/>
      <c r="W6" s="75" t="s">
        <v>92</v>
      </c>
    </row>
    <row r="7" spans="2:23" ht="45">
      <c r="B7" s="84"/>
      <c r="C7" s="63"/>
      <c r="D7" s="63"/>
      <c r="E7" s="63"/>
      <c r="F7" s="63"/>
      <c r="G7" s="85"/>
      <c r="H7" s="7" t="s">
        <v>56</v>
      </c>
      <c r="I7" s="8" t="s">
        <v>57</v>
      </c>
      <c r="J7" s="8" t="s">
        <v>56</v>
      </c>
      <c r="K7" s="8" t="s">
        <v>57</v>
      </c>
      <c r="L7" s="8" t="s">
        <v>83</v>
      </c>
      <c r="M7" s="8" t="s">
        <v>57</v>
      </c>
      <c r="N7" s="70"/>
      <c r="O7" s="13" t="s">
        <v>58</v>
      </c>
      <c r="P7" s="9" t="s">
        <v>59</v>
      </c>
      <c r="Q7" s="9" t="s">
        <v>60</v>
      </c>
      <c r="R7" s="9" t="s">
        <v>61</v>
      </c>
      <c r="S7" s="9" t="s">
        <v>69</v>
      </c>
      <c r="T7" s="9" t="s">
        <v>54</v>
      </c>
      <c r="U7" s="9" t="s">
        <v>94</v>
      </c>
      <c r="V7" s="10" t="s">
        <v>55</v>
      </c>
      <c r="W7" s="76"/>
    </row>
    <row r="8" spans="2:23" s="6" customFormat="1" ht="75">
      <c r="B8" s="3">
        <v>1</v>
      </c>
      <c r="C8" s="5" t="s">
        <v>169</v>
      </c>
      <c r="D8" s="59" t="s">
        <v>99</v>
      </c>
      <c r="E8" s="59" t="s">
        <v>163</v>
      </c>
      <c r="F8" s="12" t="s">
        <v>142</v>
      </c>
      <c r="G8" s="4" t="s">
        <v>160</v>
      </c>
      <c r="H8" s="2" t="s">
        <v>82</v>
      </c>
      <c r="I8" s="1">
        <f>IF(H8="","",VLOOKUP(H8,'Matriz Probabilidade Impacto'!$C$5:$E$10,2,FALSE))</f>
        <v>8</v>
      </c>
      <c r="J8" s="1" t="s">
        <v>9</v>
      </c>
      <c r="K8" s="1">
        <f>IF(J8="","",VLOOKUP(J8,'Matriz Probabilidade Impacto'!$C$16:$D$20,2,FALSE))</f>
        <v>8</v>
      </c>
      <c r="L8" s="1" t="str">
        <f t="shared" ref="L8" si="0">IF(M8="","",IF(M8&lt;10,"Risco Baixo",IF(M8&lt;40,"Risco Médio",IF(M8&lt;80,"Risco Alto",IF(M8&lt;101,"Risco Extremo")))))</f>
        <v>Risco Alto</v>
      </c>
      <c r="M8" s="1">
        <f t="shared" ref="M8" si="1">IF(J8="","",I8*K8)</f>
        <v>64</v>
      </c>
      <c r="N8" s="1" t="str">
        <f t="shared" ref="N8" si="2">IF(L8="","",IF(L8="Risco Baixo","O risco baixo está dentro do apetite a riscos da UFPA, portanto, deve ser apenas monitorado.",IF(L8="Risco Médio","O risco médio está dentro do apetite a riscos da UFPA, portanto, deve ser apenas monitorado.",IF(L8="Risco Alto","O risco alto deverá ser priorizado para tratamento, pois está fora do limite de apetite tolerado.",IF(L8="Risco Extremo","O risco extremo deverá ser priorizado para tratamento, pois está fora do limite de apetite tolerado.",)))))</f>
        <v>O risco alto deverá ser priorizado para tratamento, pois está fora do limite de apetite tolerado.</v>
      </c>
      <c r="O8" s="2" t="s">
        <v>68</v>
      </c>
      <c r="P8" s="1" t="s">
        <v>68</v>
      </c>
      <c r="Q8" s="1" t="s">
        <v>84</v>
      </c>
      <c r="R8" s="1" t="s">
        <v>84</v>
      </c>
      <c r="S8" s="1" t="s">
        <v>68</v>
      </c>
      <c r="T8" s="59" t="s">
        <v>168</v>
      </c>
      <c r="U8" s="59" t="s">
        <v>99</v>
      </c>
      <c r="V8" s="58" t="s">
        <v>100</v>
      </c>
      <c r="W8" s="57" t="s">
        <v>118</v>
      </c>
    </row>
    <row r="9" spans="2:23" s="6" customFormat="1" ht="60">
      <c r="B9" s="3">
        <v>2</v>
      </c>
      <c r="C9" s="5" t="s">
        <v>139</v>
      </c>
      <c r="D9" s="59" t="s">
        <v>101</v>
      </c>
      <c r="E9" s="59" t="s">
        <v>103</v>
      </c>
      <c r="F9" s="12" t="s">
        <v>143</v>
      </c>
      <c r="G9" s="4" t="s">
        <v>137</v>
      </c>
      <c r="H9" s="2" t="s">
        <v>3</v>
      </c>
      <c r="I9" s="1">
        <f>IF(H9="","",VLOOKUP(H9,'Matriz Probabilidade Impacto'!$C$5:$E$10,2,FALSE))</f>
        <v>5</v>
      </c>
      <c r="J9" s="1" t="s">
        <v>8</v>
      </c>
      <c r="K9" s="1">
        <f>IF(J9="","",VLOOKUP(J9,'Matriz Probabilidade Impacto'!$C$16:$D$20,2,FALSE))</f>
        <v>5</v>
      </c>
      <c r="L9" s="1" t="str">
        <f t="shared" ref="L9:L10" si="3">IF(M9="","",IF(M9&lt;10,"Risco Baixo",IF(M9&lt;40,"Risco Médio",IF(M9&lt;80,"Risco Alto",IF(M9&lt;101,"Risco Extremo")))))</f>
        <v>Risco Médio</v>
      </c>
      <c r="M9" s="1">
        <f t="shared" ref="M9" si="4">IF(J9="","",I9*K9)</f>
        <v>25</v>
      </c>
      <c r="N9" s="1" t="str">
        <f t="shared" ref="N9" si="5">IF(L9="","",IF(L9="Risco Baixo","O risco baixo está dentro do apetite a riscos da UFPA, portanto, deve ser apenas monitorado.",IF(L9="Risco Médio","O risco médio está dentro do apetite a riscos da UFPA, portanto, deve ser apenas monitorado.",IF(L9="Risco Alto","O risco alto deverá ser priorizado para tratamento, pois está fora do limite de apetite tolerado.",IF(L9="Risco Extremo","O risco extremo deverá ser priorizado para tratamento, pois está fora do limite de apetite tolerado.",)))))</f>
        <v>O risco médio está dentro do apetite a riscos da UFPA, portanto, deve ser apenas monitorado.</v>
      </c>
      <c r="O9" s="2" t="s">
        <v>68</v>
      </c>
      <c r="P9" s="1" t="s">
        <v>68</v>
      </c>
      <c r="Q9" s="1" t="s">
        <v>84</v>
      </c>
      <c r="R9" s="1" t="s">
        <v>84</v>
      </c>
      <c r="S9" s="1" t="s">
        <v>68</v>
      </c>
      <c r="T9" s="59" t="s">
        <v>105</v>
      </c>
      <c r="U9" s="59" t="s">
        <v>101</v>
      </c>
      <c r="V9" s="58" t="s">
        <v>100</v>
      </c>
      <c r="W9" s="57" t="s">
        <v>124</v>
      </c>
    </row>
    <row r="10" spans="2:23" s="6" customFormat="1" ht="60">
      <c r="B10" s="3">
        <v>3</v>
      </c>
      <c r="C10" s="5" t="s">
        <v>140</v>
      </c>
      <c r="D10" s="59" t="s">
        <v>101</v>
      </c>
      <c r="E10" s="59" t="s">
        <v>103</v>
      </c>
      <c r="F10" s="12" t="s">
        <v>144</v>
      </c>
      <c r="G10" s="4" t="s">
        <v>138</v>
      </c>
      <c r="H10" s="2" t="s">
        <v>3</v>
      </c>
      <c r="I10" s="1">
        <f>IF(H10="","",VLOOKUP(H10,'Matriz Probabilidade Impacto'!$C$5:$E$10,2,FALSE))</f>
        <v>5</v>
      </c>
      <c r="J10" s="1" t="s">
        <v>8</v>
      </c>
      <c r="K10" s="1">
        <f>IF(J10="","",VLOOKUP(J10,'Matriz Probabilidade Impacto'!$C$16:$D$20,2,FALSE))</f>
        <v>5</v>
      </c>
      <c r="L10" s="1" t="str">
        <f t="shared" si="3"/>
        <v>Risco Médio</v>
      </c>
      <c r="M10" s="1">
        <f t="shared" ref="M10:M18" si="6">IF(J10="","",I10*K10)</f>
        <v>25</v>
      </c>
      <c r="N10" s="1" t="str">
        <f t="shared" ref="N10:N18" si="7">IF(L10="","",IF(L10="Risco Baixo","O risco baixo está dentro do apetite a riscos da UFPA, portanto, deve ser apenas monitorado.",IF(L10="Risco Médio","O risco médio está dentro do apetite a riscos da UFPA, portanto, deve ser apenas monitorado.",IF(L10="Risco Alto","O risco alto deverá ser priorizado para tratamento, pois está fora do limite de apetite tolerado.",IF(L10="Risco Extremo","O risco extremo deverá ser priorizado para tratamento, pois está fora do limite de apetite tolerado.",)))))</f>
        <v>O risco médio está dentro do apetite a riscos da UFPA, portanto, deve ser apenas monitorado.</v>
      </c>
      <c r="O10" s="2" t="s">
        <v>68</v>
      </c>
      <c r="P10" s="1" t="s">
        <v>68</v>
      </c>
      <c r="Q10" s="1" t="s">
        <v>84</v>
      </c>
      <c r="R10" s="1" t="s">
        <v>84</v>
      </c>
      <c r="S10" s="1" t="s">
        <v>68</v>
      </c>
      <c r="T10" s="59" t="s">
        <v>105</v>
      </c>
      <c r="U10" s="59" t="s">
        <v>101</v>
      </c>
      <c r="V10" s="58" t="s">
        <v>100</v>
      </c>
      <c r="W10" s="57" t="s">
        <v>124</v>
      </c>
    </row>
    <row r="11" spans="2:23" s="6" customFormat="1" ht="60">
      <c r="B11" s="3">
        <v>4</v>
      </c>
      <c r="C11" s="5" t="s">
        <v>164</v>
      </c>
      <c r="D11" s="59" t="s">
        <v>102</v>
      </c>
      <c r="E11" s="59" t="s">
        <v>103</v>
      </c>
      <c r="F11" s="12" t="s">
        <v>143</v>
      </c>
      <c r="G11" s="4" t="s">
        <v>121</v>
      </c>
      <c r="H11" s="2" t="s">
        <v>3</v>
      </c>
      <c r="I11" s="1">
        <f>IF(H11="","",VLOOKUP(H11,'Matriz Probabilidade Impacto'!$C$5:$E$10,2,FALSE))</f>
        <v>5</v>
      </c>
      <c r="J11" s="1" t="s">
        <v>8</v>
      </c>
      <c r="K11" s="1">
        <f>IF(J11="","",VLOOKUP(J11,'Matriz Probabilidade Impacto'!$C$16:$D$20,2,FALSE))</f>
        <v>5</v>
      </c>
      <c r="L11" s="1" t="str">
        <f t="shared" ref="L11:L18" si="8">IF(M11="","",IF(M11&lt;10,"Risco Baixo",IF(M11&lt;40,"Risco Médio",IF(M11&lt;80,"Risco Alto",IF(M11&lt;101,"Risco Extremo")))))</f>
        <v>Risco Médio</v>
      </c>
      <c r="M11" s="1">
        <f t="shared" si="6"/>
        <v>25</v>
      </c>
      <c r="N11" s="1" t="str">
        <f t="shared" si="7"/>
        <v>O risco médio está dentro do apetite a riscos da UFPA, portanto, deve ser apenas monitorado.</v>
      </c>
      <c r="O11" s="2" t="s">
        <v>68</v>
      </c>
      <c r="P11" s="1" t="s">
        <v>68</v>
      </c>
      <c r="Q11" s="1" t="s">
        <v>84</v>
      </c>
      <c r="R11" s="1" t="s">
        <v>84</v>
      </c>
      <c r="S11" s="1" t="s">
        <v>68</v>
      </c>
      <c r="T11" s="59" t="s">
        <v>105</v>
      </c>
      <c r="U11" s="59" t="s">
        <v>102</v>
      </c>
      <c r="V11" s="58" t="s">
        <v>100</v>
      </c>
      <c r="W11" s="57" t="s">
        <v>124</v>
      </c>
    </row>
    <row r="12" spans="2:23" s="6" customFormat="1" ht="75">
      <c r="B12" s="3">
        <v>5</v>
      </c>
      <c r="C12" s="5" t="s">
        <v>141</v>
      </c>
      <c r="D12" s="59" t="s">
        <v>152</v>
      </c>
      <c r="E12" s="59" t="s">
        <v>165</v>
      </c>
      <c r="F12" s="12" t="s">
        <v>145</v>
      </c>
      <c r="G12" s="4" t="s">
        <v>121</v>
      </c>
      <c r="H12" s="2" t="s">
        <v>82</v>
      </c>
      <c r="I12" s="1">
        <f>IF(H12="","",VLOOKUP(H12,'Matriz Probabilidade Impacto'!$C$5:$E$10,2,FALSE))</f>
        <v>8</v>
      </c>
      <c r="J12" s="1" t="s">
        <v>9</v>
      </c>
      <c r="K12" s="1">
        <f>IF(J12="","",VLOOKUP(J12,'Matriz Probabilidade Impacto'!$C$16:$D$20,2,FALSE))</f>
        <v>8</v>
      </c>
      <c r="L12" s="1" t="str">
        <f t="shared" si="8"/>
        <v>Risco Alto</v>
      </c>
      <c r="M12" s="1">
        <f t="shared" si="6"/>
        <v>64</v>
      </c>
      <c r="N12" s="1" t="str">
        <f t="shared" si="7"/>
        <v>O risco alto deverá ser priorizado para tratamento, pois está fora do limite de apetite tolerado.</v>
      </c>
      <c r="O12" s="2" t="s">
        <v>68</v>
      </c>
      <c r="P12" s="1" t="s">
        <v>68</v>
      </c>
      <c r="Q12" s="1" t="s">
        <v>84</v>
      </c>
      <c r="R12" s="1" t="s">
        <v>84</v>
      </c>
      <c r="S12" s="1" t="s">
        <v>68</v>
      </c>
      <c r="T12" s="59" t="s">
        <v>162</v>
      </c>
      <c r="U12" s="59" t="s">
        <v>159</v>
      </c>
      <c r="V12" s="58" t="s">
        <v>100</v>
      </c>
      <c r="W12" s="57" t="s">
        <v>125</v>
      </c>
    </row>
    <row r="13" spans="2:23" s="6" customFormat="1" ht="90">
      <c r="B13" s="3">
        <v>6</v>
      </c>
      <c r="C13" s="5" t="s">
        <v>153</v>
      </c>
      <c r="D13" s="59" t="s">
        <v>99</v>
      </c>
      <c r="E13" s="59" t="s">
        <v>147</v>
      </c>
      <c r="F13" s="12" t="s">
        <v>151</v>
      </c>
      <c r="G13" s="4" t="s">
        <v>132</v>
      </c>
      <c r="H13" s="2" t="s">
        <v>82</v>
      </c>
      <c r="I13" s="1">
        <f>IF(H13="","",VLOOKUP(H13,'Matriz Probabilidade Impacto'!$C$5:$E$10,2,FALSE))</f>
        <v>8</v>
      </c>
      <c r="J13" s="1" t="s">
        <v>9</v>
      </c>
      <c r="K13" s="1">
        <f>IF(J13="","",VLOOKUP(J13,'Matriz Probabilidade Impacto'!$C$16:$D$20,2,FALSE))</f>
        <v>8</v>
      </c>
      <c r="L13" s="1" t="str">
        <f t="shared" si="8"/>
        <v>Risco Alto</v>
      </c>
      <c r="M13" s="1">
        <f t="shared" si="6"/>
        <v>64</v>
      </c>
      <c r="N13" s="1" t="str">
        <f t="shared" si="7"/>
        <v>O risco alto deverá ser priorizado para tratamento, pois está fora do limite de apetite tolerado.</v>
      </c>
      <c r="O13" s="2" t="s">
        <v>68</v>
      </c>
      <c r="P13" s="1" t="s">
        <v>68</v>
      </c>
      <c r="Q13" s="1" t="s">
        <v>84</v>
      </c>
      <c r="R13" s="1" t="s">
        <v>84</v>
      </c>
      <c r="S13" s="1" t="s">
        <v>68</v>
      </c>
      <c r="T13" s="59" t="s">
        <v>161</v>
      </c>
      <c r="U13" s="59" t="s">
        <v>99</v>
      </c>
      <c r="V13" s="58" t="s">
        <v>100</v>
      </c>
      <c r="W13" s="57" t="s">
        <v>126</v>
      </c>
    </row>
    <row r="14" spans="2:23" s="6" customFormat="1" ht="75">
      <c r="B14" s="3">
        <v>7</v>
      </c>
      <c r="C14" s="5" t="s">
        <v>154</v>
      </c>
      <c r="D14" s="59" t="s">
        <v>155</v>
      </c>
      <c r="E14" s="59" t="s">
        <v>106</v>
      </c>
      <c r="F14" s="12" t="s">
        <v>114</v>
      </c>
      <c r="G14" s="4" t="s">
        <v>116</v>
      </c>
      <c r="H14" s="2" t="s">
        <v>82</v>
      </c>
      <c r="I14" s="1">
        <f>IF(H14="","",VLOOKUP(H14,'Matriz Probabilidade Impacto'!$C$5:$E$10,2,FALSE))</f>
        <v>8</v>
      </c>
      <c r="J14" s="1" t="s">
        <v>9</v>
      </c>
      <c r="K14" s="1">
        <f>IF(J14="","",VLOOKUP(J14,'Matriz Probabilidade Impacto'!$C$16:$D$20,2,FALSE))</f>
        <v>8</v>
      </c>
      <c r="L14" s="1" t="str">
        <f t="shared" si="8"/>
        <v>Risco Alto</v>
      </c>
      <c r="M14" s="1">
        <f t="shared" si="6"/>
        <v>64</v>
      </c>
      <c r="N14" s="1" t="str">
        <f t="shared" si="7"/>
        <v>O risco alto deverá ser priorizado para tratamento, pois está fora do limite de apetite tolerado.</v>
      </c>
      <c r="O14" s="2" t="s">
        <v>68</v>
      </c>
      <c r="P14" s="1" t="s">
        <v>68</v>
      </c>
      <c r="Q14" s="1" t="s">
        <v>84</v>
      </c>
      <c r="R14" s="1" t="s">
        <v>84</v>
      </c>
      <c r="S14" s="1" t="s">
        <v>68</v>
      </c>
      <c r="T14" s="59" t="s">
        <v>120</v>
      </c>
      <c r="U14" s="59" t="s">
        <v>155</v>
      </c>
      <c r="V14" s="58" t="s">
        <v>100</v>
      </c>
      <c r="W14" s="57" t="s">
        <v>127</v>
      </c>
    </row>
    <row r="15" spans="2:23" s="6" customFormat="1" ht="75">
      <c r="B15" s="3">
        <v>8</v>
      </c>
      <c r="C15" s="5" t="s">
        <v>166</v>
      </c>
      <c r="D15" s="59" t="s">
        <v>155</v>
      </c>
      <c r="E15" s="59" t="s">
        <v>133</v>
      </c>
      <c r="F15" s="12" t="s">
        <v>115</v>
      </c>
      <c r="G15" s="4" t="s">
        <v>148</v>
      </c>
      <c r="H15" s="2" t="s">
        <v>82</v>
      </c>
      <c r="I15" s="1">
        <f>IF(H15="","",VLOOKUP(H15,'Matriz Probabilidade Impacto'!$C$5:$E$10,2,FALSE))</f>
        <v>8</v>
      </c>
      <c r="J15" s="1" t="s">
        <v>9</v>
      </c>
      <c r="K15" s="1">
        <f>IF(J15="","",VLOOKUP(J15,'Matriz Probabilidade Impacto'!$C$16:$D$20,2,FALSE))</f>
        <v>8</v>
      </c>
      <c r="L15" s="1" t="str">
        <f t="shared" si="8"/>
        <v>Risco Alto</v>
      </c>
      <c r="M15" s="1">
        <f t="shared" si="6"/>
        <v>64</v>
      </c>
      <c r="N15" s="1" t="str">
        <f t="shared" si="7"/>
        <v>O risco alto deverá ser priorizado para tratamento, pois está fora do limite de apetite tolerado.</v>
      </c>
      <c r="O15" s="2" t="s">
        <v>68</v>
      </c>
      <c r="P15" s="1" t="s">
        <v>68</v>
      </c>
      <c r="Q15" s="1" t="s">
        <v>84</v>
      </c>
      <c r="R15" s="1" t="s">
        <v>84</v>
      </c>
      <c r="S15" s="1" t="s">
        <v>68</v>
      </c>
      <c r="T15" s="59" t="s">
        <v>107</v>
      </c>
      <c r="U15" s="59" t="s">
        <v>155</v>
      </c>
      <c r="V15" s="58">
        <v>45261</v>
      </c>
      <c r="W15" s="57" t="s">
        <v>128</v>
      </c>
    </row>
    <row r="16" spans="2:23" s="6" customFormat="1" ht="90">
      <c r="B16" s="3">
        <v>9</v>
      </c>
      <c r="C16" s="5" t="s">
        <v>158</v>
      </c>
      <c r="D16" s="59" t="s">
        <v>155</v>
      </c>
      <c r="E16" s="59" t="s">
        <v>119</v>
      </c>
      <c r="F16" s="12" t="s">
        <v>117</v>
      </c>
      <c r="G16" s="4" t="s">
        <v>149</v>
      </c>
      <c r="H16" s="2" t="s">
        <v>82</v>
      </c>
      <c r="I16" s="1">
        <f>IF(H16="","",VLOOKUP(H16,'Matriz Probabilidade Impacto'!$C$5:$E$10,2,FALSE))</f>
        <v>8</v>
      </c>
      <c r="J16" s="1" t="s">
        <v>9</v>
      </c>
      <c r="K16" s="1">
        <f>IF(J16="","",VLOOKUP(J16,'Matriz Probabilidade Impacto'!$C$16:$D$20,2,FALSE))</f>
        <v>8</v>
      </c>
      <c r="L16" s="1" t="str">
        <f t="shared" si="8"/>
        <v>Risco Alto</v>
      </c>
      <c r="M16" s="1">
        <f t="shared" si="6"/>
        <v>64</v>
      </c>
      <c r="N16" s="1" t="str">
        <f t="shared" si="7"/>
        <v>O risco alto deverá ser priorizado para tratamento, pois está fora do limite de apetite tolerado.</v>
      </c>
      <c r="O16" s="2" t="s">
        <v>68</v>
      </c>
      <c r="P16" s="1" t="s">
        <v>68</v>
      </c>
      <c r="Q16" s="1" t="s">
        <v>84</v>
      </c>
      <c r="R16" s="1" t="s">
        <v>84</v>
      </c>
      <c r="S16" s="1" t="s">
        <v>68</v>
      </c>
      <c r="T16" s="59" t="s">
        <v>108</v>
      </c>
      <c r="U16" s="59" t="s">
        <v>155</v>
      </c>
      <c r="V16" s="58">
        <v>45627</v>
      </c>
      <c r="W16" s="57" t="s">
        <v>130</v>
      </c>
    </row>
    <row r="17" spans="2:23" s="6" customFormat="1" ht="75">
      <c r="B17" s="3">
        <v>10</v>
      </c>
      <c r="C17" s="5" t="s">
        <v>157</v>
      </c>
      <c r="D17" s="59" t="s">
        <v>156</v>
      </c>
      <c r="E17" s="59" t="s">
        <v>135</v>
      </c>
      <c r="F17" s="12" t="s">
        <v>146</v>
      </c>
      <c r="G17" s="4" t="s">
        <v>122</v>
      </c>
      <c r="H17" s="2" t="s">
        <v>82</v>
      </c>
      <c r="I17" s="1">
        <f>IF(H17="","",VLOOKUP(H17,'Matriz Probabilidade Impacto'!$C$5:$E$10,2,FALSE))</f>
        <v>8</v>
      </c>
      <c r="J17" s="1" t="s">
        <v>9</v>
      </c>
      <c r="K17" s="1">
        <f>IF(J17="","",VLOOKUP(J17,'Matriz Probabilidade Impacto'!$C$16:$D$20,2,FALSE))</f>
        <v>8</v>
      </c>
      <c r="L17" s="1" t="str">
        <f t="shared" si="8"/>
        <v>Risco Alto</v>
      </c>
      <c r="M17" s="1">
        <f t="shared" si="6"/>
        <v>64</v>
      </c>
      <c r="N17" s="1" t="str">
        <f t="shared" si="7"/>
        <v>O risco alto deverá ser priorizado para tratamento, pois está fora do limite de apetite tolerado.</v>
      </c>
      <c r="O17" s="2" t="s">
        <v>68</v>
      </c>
      <c r="P17" s="1" t="s">
        <v>68</v>
      </c>
      <c r="Q17" s="1" t="s">
        <v>84</v>
      </c>
      <c r="R17" s="1" t="s">
        <v>84</v>
      </c>
      <c r="S17" s="1" t="s">
        <v>68</v>
      </c>
      <c r="T17" s="59" t="s">
        <v>109</v>
      </c>
      <c r="U17" s="59" t="s">
        <v>156</v>
      </c>
      <c r="V17" s="58" t="s">
        <v>110</v>
      </c>
      <c r="W17" s="57" t="s">
        <v>129</v>
      </c>
    </row>
    <row r="18" spans="2:23" s="6" customFormat="1" ht="90">
      <c r="B18" s="3">
        <v>11</v>
      </c>
      <c r="C18" s="5" t="s">
        <v>111</v>
      </c>
      <c r="D18" s="59" t="s">
        <v>155</v>
      </c>
      <c r="E18" s="59" t="s">
        <v>136</v>
      </c>
      <c r="F18" s="12" t="s">
        <v>134</v>
      </c>
      <c r="G18" s="4" t="s">
        <v>150</v>
      </c>
      <c r="H18" s="2" t="s">
        <v>82</v>
      </c>
      <c r="I18" s="1">
        <f>IF(H18="","",VLOOKUP(H18,'Matriz Probabilidade Impacto'!$C$5:$E$10,2,FALSE))</f>
        <v>8</v>
      </c>
      <c r="J18" s="1" t="s">
        <v>9</v>
      </c>
      <c r="K18" s="1">
        <f>IF(J18="","",VLOOKUP(J18,'Matriz Probabilidade Impacto'!$C$16:$D$20,2,FALSE))</f>
        <v>8</v>
      </c>
      <c r="L18" s="1" t="str">
        <f t="shared" si="8"/>
        <v>Risco Alto</v>
      </c>
      <c r="M18" s="1">
        <f t="shared" si="6"/>
        <v>64</v>
      </c>
      <c r="N18" s="1" t="str">
        <f t="shared" si="7"/>
        <v>O risco alto deverá ser priorizado para tratamento, pois está fora do limite de apetite tolerado.</v>
      </c>
      <c r="O18" s="2" t="s">
        <v>68</v>
      </c>
      <c r="P18" s="1" t="s">
        <v>68</v>
      </c>
      <c r="Q18" s="1" t="s">
        <v>68</v>
      </c>
      <c r="R18" s="1" t="s">
        <v>84</v>
      </c>
      <c r="S18" s="1" t="s">
        <v>68</v>
      </c>
      <c r="T18" s="59" t="s">
        <v>123</v>
      </c>
      <c r="U18" s="59" t="s">
        <v>155</v>
      </c>
      <c r="V18" s="58">
        <v>45992</v>
      </c>
      <c r="W18" s="57" t="s">
        <v>131</v>
      </c>
    </row>
  </sheetData>
  <mergeCells count="18">
    <mergeCell ref="W6:W7"/>
    <mergeCell ref="O5:V5"/>
    <mergeCell ref="T6:V6"/>
    <mergeCell ref="B6:B7"/>
    <mergeCell ref="D6:D7"/>
    <mergeCell ref="E6:E7"/>
    <mergeCell ref="F6:F7"/>
    <mergeCell ref="G6:G7"/>
    <mergeCell ref="O6:R6"/>
    <mergeCell ref="H5:N5"/>
    <mergeCell ref="H6:I6"/>
    <mergeCell ref="J6:K6"/>
    <mergeCell ref="L6:M6"/>
    <mergeCell ref="C6:C7"/>
    <mergeCell ref="G2:H2"/>
    <mergeCell ref="B2:D2"/>
    <mergeCell ref="N6:N7"/>
    <mergeCell ref="B5:G5"/>
  </mergeCells>
  <conditionalFormatting sqref="H8:K18">
    <cfRule type="cellIs" dxfId="45" priority="1629" operator="equal">
      <formula>1</formula>
    </cfRule>
    <cfRule type="cellIs" dxfId="44" priority="1633" operator="equal">
      <formula>2</formula>
    </cfRule>
    <cfRule type="cellIs" dxfId="43" priority="1634" operator="equal">
      <formula>5</formula>
    </cfRule>
    <cfRule type="cellIs" dxfId="42" priority="1635" operator="equal">
      <formula>8</formula>
    </cfRule>
    <cfRule type="cellIs" dxfId="41" priority="1637" operator="equal">
      <formula>10</formula>
    </cfRule>
  </conditionalFormatting>
  <conditionalFormatting sqref="O8:S18">
    <cfRule type="cellIs" dxfId="40" priority="1600" operator="equal">
      <formula>"RB"</formula>
    </cfRule>
    <cfRule type="cellIs" dxfId="39" priority="1601" operator="equal">
      <formula>"RM"</formula>
    </cfRule>
    <cfRule type="cellIs" dxfId="38" priority="1602" operator="equal">
      <formula>"RA"</formula>
    </cfRule>
    <cfRule type="cellIs" dxfId="37" priority="1603" operator="equal">
      <formula>"RE"</formula>
    </cfRule>
  </conditionalFormatting>
  <conditionalFormatting sqref="H8:H18">
    <cfRule type="cellIs" dxfId="36" priority="1628" operator="equal">
      <formula>10</formula>
    </cfRule>
    <cfRule type="cellIs" dxfId="35" priority="1630" operator="equal">
      <formula>1</formula>
    </cfRule>
    <cfRule type="cellIs" dxfId="34" priority="1631" operator="equal">
      <formula>2</formula>
    </cfRule>
    <cfRule type="cellIs" dxfId="33" priority="1632" operator="equal">
      <formula>5</formula>
    </cfRule>
  </conditionalFormatting>
  <conditionalFormatting sqref="M8:M18">
    <cfRule type="cellIs" dxfId="32" priority="1554" operator="lessThan">
      <formula>10</formula>
    </cfRule>
    <cfRule type="cellIs" dxfId="31" priority="1555" operator="lessThan">
      <formula>40</formula>
    </cfRule>
    <cfRule type="cellIs" dxfId="30" priority="1556" operator="lessThan">
      <formula>80</formula>
    </cfRule>
    <cfRule type="cellIs" dxfId="29" priority="1557" operator="lessThan">
      <formula>101</formula>
    </cfRule>
  </conditionalFormatting>
  <conditionalFormatting sqref="L8:L18">
    <cfRule type="cellIs" dxfId="28" priority="1550" operator="equal">
      <formula>"Risco Baixo"</formula>
    </cfRule>
    <cfRule type="cellIs" dxfId="27" priority="1551" operator="equal">
      <formula>"Risco Médio"</formula>
    </cfRule>
    <cfRule type="cellIs" dxfId="26" priority="1552" operator="equal">
      <formula>"Risco Alto"</formula>
    </cfRule>
    <cfRule type="cellIs" dxfId="25" priority="1553" operator="equal">
      <formula>"Risco Extremo"</formula>
    </cfRule>
  </conditionalFormatting>
  <conditionalFormatting sqref="N8:N18">
    <cfRule type="cellIs" dxfId="24" priority="1546" operator="equal">
      <formula>"Risco Baixo é tolerado. A ação de tratamento é Gerenciar o Risco."</formula>
    </cfRule>
    <cfRule type="cellIs" dxfId="23" priority="1547" operator="equal">
      <formula>"Risco Médio é tolerado. A ação de tratamento é Gerenciar o Risco."</formula>
    </cfRule>
    <cfRule type="cellIs" dxfId="22" priority="1548" operator="equal">
      <formula>"Risco Alto não é tolerado. Deverá ser criada ação de tratamento."</formula>
    </cfRule>
    <cfRule type="cellIs" dxfId="21" priority="1549" operator="equal">
      <formula>"Risco Extremo não é tolerado. Deverá ser criada ação de tratamento."</formula>
    </cfRule>
  </conditionalFormatting>
  <conditionalFormatting sqref="M8:M18">
    <cfRule type="cellIs" dxfId="20" priority="1525" operator="equal">
      <formula>""</formula>
    </cfRule>
    <cfRule type="cellIs" dxfId="19" priority="1538" operator="lessThan">
      <formula>10</formula>
    </cfRule>
    <cfRule type="cellIs" dxfId="18" priority="1539" operator="lessThan">
      <formula>40</formula>
    </cfRule>
    <cfRule type="cellIs" dxfId="17" priority="1540" operator="lessThan">
      <formula>80</formula>
    </cfRule>
    <cfRule type="cellIs" dxfId="16" priority="1541" operator="lessThan">
      <formula>101</formula>
    </cfRule>
  </conditionalFormatting>
  <conditionalFormatting sqref="L8:L18">
    <cfRule type="cellIs" dxfId="15" priority="1526" operator="equal">
      <formula>""</formula>
    </cfRule>
    <cfRule type="cellIs" dxfId="14" priority="1534" operator="equal">
      <formula>"Risco Baixo"</formula>
    </cfRule>
    <cfRule type="cellIs" dxfId="13" priority="1535" operator="equal">
      <formula>"Risco Médio"</formula>
    </cfRule>
    <cfRule type="cellIs" dxfId="12" priority="1536" operator="equal">
      <formula>"Risco Alto"</formula>
    </cfRule>
    <cfRule type="cellIs" dxfId="11" priority="1537" operator="equal">
      <formula>"Risco Extremo"</formula>
    </cfRule>
  </conditionalFormatting>
  <conditionalFormatting sqref="N8:N18">
    <cfRule type="cellIs" dxfId="10" priority="1524" operator="equal">
      <formula>""</formula>
    </cfRule>
    <cfRule type="cellIs" dxfId="9" priority="1530" operator="equal">
      <formula>"Risco Baixo é tolerado. A ação de tratamento é Gerenciar o Risco."</formula>
    </cfRule>
    <cfRule type="cellIs" dxfId="8" priority="1531" operator="equal">
      <formula>"Risco Médio é tolerado. A ação de tratamento é Gerenciar o Risco."</formula>
    </cfRule>
    <cfRule type="cellIs" dxfId="7" priority="1532" operator="equal">
      <formula>"Risco Alto não é tolerado. Deverá ser criada ação de tratamento."</formula>
    </cfRule>
    <cfRule type="cellIs" dxfId="6" priority="1533" operator="equal">
      <formula>"Risco Extremo não é tolerado. Deverá ser criada ação de tratamento."</formula>
    </cfRule>
  </conditionalFormatting>
  <conditionalFormatting sqref="I8:I18 K8:K18">
    <cfRule type="cellIs" dxfId="5" priority="1528" operator="equal">
      <formula>""</formula>
    </cfRule>
  </conditionalFormatting>
  <conditionalFormatting sqref="N8:N18">
    <cfRule type="cellIs" dxfId="4" priority="1484" operator="equal">
      <formula>""</formula>
    </cfRule>
    <cfRule type="cellIs" dxfId="3" priority="1485" operator="equal">
      <formula>"O risco baixo está dentro do apetite a riscos da UFPA, portanto, deve ser apenas monitorado."</formula>
    </cfRule>
    <cfRule type="cellIs" dxfId="2" priority="1486" operator="equal">
      <formula>"O risco médio está dentro do apetite a riscos da UFPA, portanto, deve ser apenas monitorado."</formula>
    </cfRule>
    <cfRule type="cellIs" dxfId="1" priority="1487" operator="equal">
      <formula>"O risco alto deverá ser priorizado para tratamento, pois está fora do limite de apetite tolerado."</formula>
    </cfRule>
    <cfRule type="cellIs" dxfId="0" priority="1488" operator="equal">
      <formula>"O risco extremo deverá ser priorizado para tratamento, pois está fora do limite de apetite tolerado."</formula>
    </cfRule>
  </conditionalFormatting>
  <dataValidations count="3">
    <dataValidation type="list" allowBlank="1" showInputMessage="1" showErrorMessage="1" sqref="O8:S18">
      <formula1>"Sim,Não"</formula1>
    </dataValidation>
    <dataValidation type="list" allowBlank="1" showInputMessage="1" showErrorMessage="1" sqref="H8:H18">
      <formula1>"Muito Baixa,Baixa,Média,Alta,Muito Alta"</formula1>
    </dataValidation>
    <dataValidation type="list" allowBlank="1" showInputMessage="1" showErrorMessage="1" sqref="J8:J18">
      <formula1>"Muito Baixo,Baixo,Médio,Alto,Muito Alto"</formula1>
    </dataValidation>
  </dataValidations>
  <pageMargins left="0.511811024" right="0.511811024" top="0.78740157499999996" bottom="0.78740157499999996" header="0.31496062000000002" footer="0.31496062000000002"/>
  <pageSetup paperSize="9" scale="3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E21"/>
  <sheetViews>
    <sheetView showGridLines="0" topLeftCell="A13" workbookViewId="0">
      <selection activeCell="D8" sqref="D8"/>
    </sheetView>
  </sheetViews>
  <sheetFormatPr defaultRowHeight="15.75"/>
  <cols>
    <col min="1" max="1" width="9.140625" style="15"/>
    <col min="2" max="2" width="1.140625" style="15" customWidth="1"/>
    <col min="3" max="3" width="22.5703125" style="15" customWidth="1"/>
    <col min="4" max="4" width="9.28515625" style="15" customWidth="1"/>
    <col min="5" max="5" width="62.85546875" style="15" customWidth="1"/>
    <col min="6" max="6" width="1.140625" style="15" customWidth="1"/>
    <col min="7" max="7" width="9.140625" style="15"/>
    <col min="8" max="9" width="9.140625" style="15" customWidth="1"/>
    <col min="10" max="16384" width="9.140625" style="15"/>
  </cols>
  <sheetData>
    <row r="3" spans="3:5" ht="4.5" customHeight="1" thickBot="1"/>
    <row r="4" spans="3:5" ht="16.5" thickBot="1">
      <c r="C4" s="91" t="s">
        <v>73</v>
      </c>
      <c r="D4" s="92"/>
      <c r="E4" s="93"/>
    </row>
    <row r="5" spans="3:5" ht="16.5" thickBot="1">
      <c r="C5" s="17" t="s">
        <v>0</v>
      </c>
      <c r="D5" s="18" t="s">
        <v>1</v>
      </c>
      <c r="E5" s="19" t="s">
        <v>70</v>
      </c>
    </row>
    <row r="6" spans="3:5" ht="49.5" customHeight="1">
      <c r="C6" s="27" t="s">
        <v>4</v>
      </c>
      <c r="D6" s="20">
        <v>1</v>
      </c>
      <c r="E6" s="21" t="s">
        <v>75</v>
      </c>
    </row>
    <row r="7" spans="3:5" ht="49.5" customHeight="1">
      <c r="C7" s="28" t="s">
        <v>2</v>
      </c>
      <c r="D7" s="22">
        <v>2</v>
      </c>
      <c r="E7" s="23" t="s">
        <v>76</v>
      </c>
    </row>
    <row r="8" spans="3:5" ht="49.5" customHeight="1">
      <c r="C8" s="29" t="s">
        <v>3</v>
      </c>
      <c r="D8" s="22">
        <v>5</v>
      </c>
      <c r="E8" s="23" t="s">
        <v>77</v>
      </c>
    </row>
    <row r="9" spans="3:5" ht="49.5" customHeight="1">
      <c r="C9" s="30" t="s">
        <v>82</v>
      </c>
      <c r="D9" s="22">
        <v>8</v>
      </c>
      <c r="E9" s="23" t="s">
        <v>78</v>
      </c>
    </row>
    <row r="10" spans="3:5" ht="49.5" customHeight="1" thickBot="1">
      <c r="C10" s="31" t="s">
        <v>5</v>
      </c>
      <c r="D10" s="24">
        <v>10</v>
      </c>
      <c r="E10" s="25" t="s">
        <v>88</v>
      </c>
    </row>
    <row r="11" spans="3:5" ht="4.5" customHeight="1"/>
    <row r="13" spans="3:5" ht="4.5" customHeight="1" thickBot="1"/>
    <row r="14" spans="3:5" ht="16.5" thickBot="1">
      <c r="C14" s="91" t="s">
        <v>74</v>
      </c>
      <c r="D14" s="92"/>
      <c r="E14" s="93"/>
    </row>
    <row r="15" spans="3:5" ht="16.5" thickBot="1">
      <c r="C15" s="17" t="s">
        <v>11</v>
      </c>
      <c r="D15" s="18" t="s">
        <v>1</v>
      </c>
      <c r="E15" s="19" t="s">
        <v>70</v>
      </c>
    </row>
    <row r="16" spans="3:5" ht="49.5" customHeight="1">
      <c r="C16" s="27" t="s">
        <v>6</v>
      </c>
      <c r="D16" s="20">
        <v>1</v>
      </c>
      <c r="E16" s="21" t="s">
        <v>72</v>
      </c>
    </row>
    <row r="17" spans="3:5" ht="49.5" customHeight="1">
      <c r="C17" s="28" t="s">
        <v>7</v>
      </c>
      <c r="D17" s="22">
        <v>2</v>
      </c>
      <c r="E17" s="23" t="s">
        <v>71</v>
      </c>
    </row>
    <row r="18" spans="3:5" ht="49.5" customHeight="1">
      <c r="C18" s="29" t="s">
        <v>8</v>
      </c>
      <c r="D18" s="22">
        <v>5</v>
      </c>
      <c r="E18" s="23" t="s">
        <v>79</v>
      </c>
    </row>
    <row r="19" spans="3:5" ht="49.5" customHeight="1">
      <c r="C19" s="30" t="s">
        <v>9</v>
      </c>
      <c r="D19" s="22">
        <v>8</v>
      </c>
      <c r="E19" s="23" t="s">
        <v>80</v>
      </c>
    </row>
    <row r="20" spans="3:5" ht="49.5" customHeight="1" thickBot="1">
      <c r="C20" s="31" t="s">
        <v>10</v>
      </c>
      <c r="D20" s="24">
        <v>10</v>
      </c>
      <c r="E20" s="25" t="s">
        <v>81</v>
      </c>
    </row>
    <row r="21" spans="3:5" ht="4.5" customHeight="1"/>
  </sheetData>
  <mergeCells count="2">
    <mergeCell ref="C4:E4"/>
    <mergeCell ref="C14:E14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C2:D9"/>
  <sheetViews>
    <sheetView showGridLines="0" workbookViewId="0">
      <selection activeCell="C29" sqref="C29"/>
    </sheetView>
  </sheetViews>
  <sheetFormatPr defaultRowHeight="15"/>
  <cols>
    <col min="1" max="1" width="9.140625" style="16"/>
    <col min="2" max="2" width="0.5703125" style="16" customWidth="1"/>
    <col min="3" max="3" width="26.42578125" style="16" customWidth="1"/>
    <col min="4" max="4" width="32.5703125" style="16" customWidth="1"/>
    <col min="5" max="5" width="0.5703125" style="16" customWidth="1"/>
    <col min="6" max="16384" width="9.140625" style="16"/>
  </cols>
  <sheetData>
    <row r="2" spans="3:4" ht="5.25" customHeight="1" thickBot="1"/>
    <row r="3" spans="3:4" s="26" customFormat="1" ht="16.5" thickBot="1">
      <c r="C3" s="91" t="s">
        <v>86</v>
      </c>
      <c r="D3" s="93"/>
    </row>
    <row r="4" spans="3:4" ht="15.75">
      <c r="C4" s="32" t="s">
        <v>13</v>
      </c>
      <c r="D4" s="33" t="s">
        <v>12</v>
      </c>
    </row>
    <row r="5" spans="3:4" ht="33.75" customHeight="1">
      <c r="C5" s="28" t="s">
        <v>14</v>
      </c>
      <c r="D5" s="34" t="s">
        <v>89</v>
      </c>
    </row>
    <row r="6" spans="3:4" ht="33.75" customHeight="1">
      <c r="C6" s="29" t="s">
        <v>15</v>
      </c>
      <c r="D6" s="34" t="s">
        <v>90</v>
      </c>
    </row>
    <row r="7" spans="3:4" ht="33.75" customHeight="1">
      <c r="C7" s="30" t="s">
        <v>16</v>
      </c>
      <c r="D7" s="34" t="s">
        <v>91</v>
      </c>
    </row>
    <row r="8" spans="3:4" ht="33.75" customHeight="1" thickBot="1">
      <c r="C8" s="31" t="s">
        <v>17</v>
      </c>
      <c r="D8" s="35" t="s">
        <v>18</v>
      </c>
    </row>
    <row r="9" spans="3:4" ht="5.25" customHeight="1"/>
  </sheetData>
  <mergeCells count="1">
    <mergeCell ref="C3:D3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>
  <dimension ref="C2:J12"/>
  <sheetViews>
    <sheetView showGridLines="0" workbookViewId="0">
      <selection activeCell="C29" sqref="C29"/>
    </sheetView>
  </sheetViews>
  <sheetFormatPr defaultRowHeight="15.75"/>
  <cols>
    <col min="1" max="1" width="9.140625" style="15"/>
    <col min="2" max="2" width="1" style="15" customWidth="1"/>
    <col min="3" max="3" width="3.140625" style="15" customWidth="1"/>
    <col min="4" max="4" width="8.28515625" style="15" customWidth="1"/>
    <col min="5" max="5" width="0.7109375" style="15" customWidth="1"/>
    <col min="6" max="10" width="8.28515625" style="15" customWidth="1"/>
    <col min="11" max="11" width="1" style="15" customWidth="1"/>
    <col min="12" max="16384" width="9.140625" style="15"/>
  </cols>
  <sheetData>
    <row r="2" spans="3:10" ht="4.5" customHeight="1" thickBot="1"/>
    <row r="3" spans="3:10" ht="16.5" thickBot="1">
      <c r="C3" s="91" t="s">
        <v>87</v>
      </c>
      <c r="D3" s="92"/>
      <c r="E3" s="92"/>
      <c r="F3" s="92"/>
      <c r="G3" s="92"/>
      <c r="H3" s="92"/>
      <c r="I3" s="92"/>
      <c r="J3" s="93"/>
    </row>
    <row r="4" spans="3:10" ht="33.75" customHeight="1">
      <c r="C4" s="94" t="s">
        <v>19</v>
      </c>
      <c r="D4" s="36" t="s">
        <v>21</v>
      </c>
      <c r="E4" s="37"/>
      <c r="F4" s="46" t="s">
        <v>26</v>
      </c>
      <c r="G4" s="46" t="s">
        <v>40</v>
      </c>
      <c r="H4" s="47" t="s">
        <v>37</v>
      </c>
      <c r="I4" s="48" t="s">
        <v>43</v>
      </c>
      <c r="J4" s="49" t="s">
        <v>44</v>
      </c>
    </row>
    <row r="5" spans="3:10" ht="33.75" customHeight="1">
      <c r="C5" s="94"/>
      <c r="D5" s="38" t="s">
        <v>22</v>
      </c>
      <c r="E5" s="37"/>
      <c r="F5" s="50" t="s">
        <v>27</v>
      </c>
      <c r="G5" s="51" t="s">
        <v>41</v>
      </c>
      <c r="H5" s="52" t="s">
        <v>38</v>
      </c>
      <c r="I5" s="52" t="s">
        <v>39</v>
      </c>
      <c r="J5" s="53" t="s">
        <v>43</v>
      </c>
    </row>
    <row r="6" spans="3:10" ht="33.75" customHeight="1">
      <c r="C6" s="94"/>
      <c r="D6" s="40" t="s">
        <v>23</v>
      </c>
      <c r="E6" s="37"/>
      <c r="F6" s="50" t="s">
        <v>28</v>
      </c>
      <c r="G6" s="51" t="s">
        <v>26</v>
      </c>
      <c r="H6" s="51" t="s">
        <v>42</v>
      </c>
      <c r="I6" s="52" t="s">
        <v>38</v>
      </c>
      <c r="J6" s="54" t="s">
        <v>37</v>
      </c>
    </row>
    <row r="7" spans="3:10" ht="33.75" customHeight="1">
      <c r="C7" s="94"/>
      <c r="D7" s="39" t="s">
        <v>24</v>
      </c>
      <c r="E7" s="37"/>
      <c r="F7" s="50" t="s">
        <v>29</v>
      </c>
      <c r="G7" s="50" t="s">
        <v>31</v>
      </c>
      <c r="H7" s="51" t="s">
        <v>26</v>
      </c>
      <c r="I7" s="51" t="s">
        <v>41</v>
      </c>
      <c r="J7" s="55" t="s">
        <v>40</v>
      </c>
    </row>
    <row r="8" spans="3:10" ht="33.75" customHeight="1">
      <c r="C8" s="95"/>
      <c r="D8" s="42" t="s">
        <v>25</v>
      </c>
      <c r="E8" s="37"/>
      <c r="F8" s="50" t="s">
        <v>30</v>
      </c>
      <c r="G8" s="50" t="s">
        <v>29</v>
      </c>
      <c r="H8" s="50" t="s">
        <v>28</v>
      </c>
      <c r="I8" s="50" t="s">
        <v>27</v>
      </c>
      <c r="J8" s="55" t="s">
        <v>26</v>
      </c>
    </row>
    <row r="9" spans="3:10" ht="3.75" customHeight="1">
      <c r="C9" s="43"/>
      <c r="D9" s="37"/>
      <c r="E9" s="37"/>
      <c r="F9" s="37"/>
      <c r="G9" s="37"/>
      <c r="H9" s="37"/>
      <c r="I9" s="37"/>
      <c r="J9" s="44"/>
    </row>
    <row r="10" spans="3:10" ht="33.75" customHeight="1">
      <c r="C10" s="98"/>
      <c r="D10" s="99"/>
      <c r="E10" s="37"/>
      <c r="F10" s="42" t="s">
        <v>32</v>
      </c>
      <c r="G10" s="39" t="s">
        <v>33</v>
      </c>
      <c r="H10" s="40" t="s">
        <v>34</v>
      </c>
      <c r="I10" s="38" t="s">
        <v>35</v>
      </c>
      <c r="J10" s="41" t="s">
        <v>36</v>
      </c>
    </row>
    <row r="11" spans="3:10" ht="16.5" customHeight="1" thickBot="1">
      <c r="C11" s="100"/>
      <c r="D11" s="101"/>
      <c r="E11" s="45"/>
      <c r="F11" s="96" t="s">
        <v>20</v>
      </c>
      <c r="G11" s="96"/>
      <c r="H11" s="96"/>
      <c r="I11" s="96"/>
      <c r="J11" s="97"/>
    </row>
    <row r="12" spans="3:10" ht="4.5" customHeight="1"/>
  </sheetData>
  <mergeCells count="4">
    <mergeCell ref="C3:J3"/>
    <mergeCell ref="C4:C8"/>
    <mergeCell ref="F11:J11"/>
    <mergeCell ref="C10:D1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GridLines="0" workbookViewId="0">
      <selection activeCell="C32" sqref="C32"/>
    </sheetView>
  </sheetViews>
  <sheetFormatPr defaultRowHeight="15"/>
  <sheetData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B1:H16"/>
  <sheetViews>
    <sheetView showGridLines="0" zoomScale="80" zoomScaleNormal="80" zoomScaleSheetLayoutView="70" workbookViewId="0">
      <pane ySplit="5" topLeftCell="A8" activePane="bottomLeft" state="frozen"/>
      <selection pane="bottomLeft" activeCell="K13" sqref="K13"/>
    </sheetView>
  </sheetViews>
  <sheetFormatPr defaultRowHeight="15"/>
  <cols>
    <col min="1" max="1" width="3.28515625" customWidth="1"/>
    <col min="2" max="2" width="8.140625" customWidth="1"/>
    <col min="3" max="3" width="36" customWidth="1"/>
    <col min="4" max="4" width="34.42578125" customWidth="1"/>
    <col min="5" max="5" width="16.5703125" customWidth="1"/>
    <col min="6" max="6" width="41" customWidth="1"/>
    <col min="7" max="7" width="23.140625" bestFit="1" customWidth="1"/>
    <col min="8" max="8" width="21.42578125" customWidth="1"/>
  </cols>
  <sheetData>
    <row r="1" spans="2:8" ht="10.5" customHeight="1"/>
    <row r="2" spans="2:8" ht="6" customHeight="1"/>
    <row r="3" spans="2:8" ht="9" customHeight="1" thickBot="1"/>
    <row r="4" spans="2:8" ht="21.75" customHeight="1">
      <c r="B4" s="106" t="s">
        <v>95</v>
      </c>
      <c r="C4" s="107" t="s">
        <v>46</v>
      </c>
      <c r="D4" s="107" t="s">
        <v>48</v>
      </c>
      <c r="E4" s="108" t="s">
        <v>96</v>
      </c>
      <c r="F4" s="102" t="s">
        <v>97</v>
      </c>
      <c r="G4" s="102" t="s">
        <v>94</v>
      </c>
      <c r="H4" s="104" t="s">
        <v>55</v>
      </c>
    </row>
    <row r="5" spans="2:8" ht="45" customHeight="1">
      <c r="B5" s="84"/>
      <c r="C5" s="63"/>
      <c r="D5" s="63"/>
      <c r="E5" s="109"/>
      <c r="F5" s="103"/>
      <c r="G5" s="103"/>
      <c r="H5" s="105"/>
    </row>
    <row r="6" spans="2:8" s="6" customFormat="1" ht="45">
      <c r="B6" s="3">
        <v>1</v>
      </c>
      <c r="C6" s="5" t="str">
        <f>IF('Planilha de Gestão de Riscos'!C8=0,"",'Planilha de Gestão de Riscos'!C8)</f>
        <v>Acompanhamento e Aconselhamento de Discente em Potencial risco de Evasão</v>
      </c>
      <c r="D6" s="5" t="str">
        <f>IF('Planilha de Gestão de Riscos'!E8=0,"",'Planilha de Gestão de Riscos'!E8)</f>
        <v>Impacto na Taxa de Sucesso da Graduação, na Avaliação do MEC e do INEP</v>
      </c>
      <c r="E6" s="5" t="str">
        <f>IF('Planilha de Gestão de Riscos'!L8=0,"",'Planilha de Gestão de Riscos'!L8)</f>
        <v>Risco Alto</v>
      </c>
      <c r="F6" s="5" t="str">
        <f>IF('Planilha de Gestão de Riscos'!T8=0,"",'Planilha de Gestão de Riscos'!T8)</f>
        <v xml:space="preserve">Monitorar o percurso acadêmico  para  mitigar a evasão </v>
      </c>
      <c r="G6" s="5" t="str">
        <f>IF('Planilha de Gestão de Riscos'!U8=0,"",'Planilha de Gestão de Riscos'!U8)</f>
        <v>FEMCI</v>
      </c>
      <c r="H6" s="60" t="s">
        <v>100</v>
      </c>
    </row>
    <row r="7" spans="2:8" s="6" customFormat="1" ht="45">
      <c r="B7" s="3">
        <v>2</v>
      </c>
      <c r="C7" s="5" t="str">
        <f>IF('Planilha de Gestão de Riscos'!C9=0,"",'Planilha de Gestão de Riscos'!C9)</f>
        <v>Acompanhamento Semestral dos Seminários I e II</v>
      </c>
      <c r="D7" s="5" t="str">
        <f>IF('Planilha de Gestão de Riscos'!E9=0,"",'Planilha de Gestão de Riscos'!E9)</f>
        <v>Impacto no Tempo Padrão de Término de Curso, na Avaliação   do MEC e da CAPES</v>
      </c>
      <c r="E7" s="5" t="str">
        <f>IF('Planilha de Gestão de Riscos'!L9=0,"",'Planilha de Gestão de Riscos'!L9)</f>
        <v>Risco Médio</v>
      </c>
      <c r="F7" s="5" t="str">
        <f>IF('Planilha de Gestão de Riscos'!T9=0,"",'Planilha de Gestão de Riscos'!T9)</f>
        <v>Monitorar qualidade e tempo         previsto em Regimento do Programa</v>
      </c>
      <c r="G7" s="5" t="str">
        <f>IF('Planilha de Gestão de Riscos'!U9=0,"",'Planilha de Gestão de Riscos'!U9)</f>
        <v>PPGECM</v>
      </c>
      <c r="H7" s="60" t="s">
        <v>113</v>
      </c>
    </row>
    <row r="8" spans="2:8" s="6" customFormat="1" ht="45">
      <c r="B8" s="3">
        <v>3</v>
      </c>
      <c r="C8" s="5" t="str">
        <f>IF('Planilha de Gestão de Riscos'!C10=0,"",'Planilha de Gestão de Riscos'!C10)</f>
        <v xml:space="preserve">Acompanhamento Semestral dos Seminários Avançados de Pesquisa </v>
      </c>
      <c r="D8" s="5" t="str">
        <f>IF('Planilha de Gestão de Riscos'!E10=0,"",'Planilha de Gestão de Riscos'!E10)</f>
        <v>Impacto no Tempo Padrão de Término de Curso, na Avaliação   do MEC e da CAPES</v>
      </c>
      <c r="E8" s="5" t="str">
        <f>IF('Planilha de Gestão de Riscos'!L10=0,"",'Planilha de Gestão de Riscos'!L10)</f>
        <v>Risco Médio</v>
      </c>
      <c r="F8" s="5" t="str">
        <f>IF('Planilha de Gestão de Riscos'!T10=0,"",'Planilha de Gestão de Riscos'!T10)</f>
        <v>Monitorar qualidade e tempo         previsto em Regimento do Programa</v>
      </c>
      <c r="G8" s="5" t="str">
        <f>IF('Planilha de Gestão de Riscos'!U10=0,"",'Planilha de Gestão de Riscos'!U10)</f>
        <v>PPGECM</v>
      </c>
      <c r="H8" s="60" t="s">
        <v>100</v>
      </c>
    </row>
    <row r="9" spans="2:8" s="6" customFormat="1" ht="45">
      <c r="B9" s="3">
        <v>4</v>
      </c>
      <c r="C9" s="5" t="str">
        <f>IF('Planilha de Gestão de Riscos'!C11=0,"",'Planilha de Gestão de Riscos'!C11)</f>
        <v xml:space="preserve">Acompanhamento Semestral           do Cumprimento dos Créditos                   e no Fórum II                              </v>
      </c>
      <c r="D9" s="5" t="str">
        <f>IF('Planilha de Gestão de Riscos'!E11=0,"",'Planilha de Gestão de Riscos'!E11)</f>
        <v>Impacto no Tempo Padrão de Término de Curso, na Avaliação   do MEC e da CAPES</v>
      </c>
      <c r="E9" s="5" t="str">
        <f>IF('Planilha de Gestão de Riscos'!L11=0,"",'Planilha de Gestão de Riscos'!L11)</f>
        <v>Risco Médio</v>
      </c>
      <c r="F9" s="5" t="str">
        <f>IF('Planilha de Gestão de Riscos'!T11=0,"",'Planilha de Gestão de Riscos'!T11)</f>
        <v>Monitorar qualidade e tempo         previsto em Regimento do Programa</v>
      </c>
      <c r="G9" s="5" t="str">
        <f>IF('Planilha de Gestão de Riscos'!U11=0,"",'Planilha de Gestão de Riscos'!U11)</f>
        <v>PPGDOC</v>
      </c>
      <c r="H9" s="60" t="s">
        <v>100</v>
      </c>
    </row>
    <row r="10" spans="2:8" s="6" customFormat="1" ht="45">
      <c r="B10" s="3">
        <v>5</v>
      </c>
      <c r="C10" s="5" t="str">
        <f>IF('Planilha de Gestão de Riscos'!C12=0,"",'Planilha de Gestão de Riscos'!C12)</f>
        <v>Acompanhar Chamadas ou Convites de Veículos de Publicação</v>
      </c>
      <c r="D10" s="5" t="str">
        <f>IF('Planilha de Gestão de Riscos'!E12=0,"",'Planilha de Gestão de Riscos'!E12)</f>
        <v>Impacto na Produção Individual,  dos Cursos, na Avaliação do  MEC e da CAPES</v>
      </c>
      <c r="E10" s="5" t="str">
        <f>IF('Planilha de Gestão de Riscos'!L12=0,"",'Planilha de Gestão de Riscos'!L12)</f>
        <v>Risco Alto</v>
      </c>
      <c r="F10" s="5" t="str">
        <f>IF('Planilha de Gestão de Riscos'!T12=0,"",'Planilha de Gestão de Riscos'!T12)</f>
        <v>Investir na e ampliar a produção intelctual dos agentes dos Cursos</v>
      </c>
      <c r="G10" s="5" t="str">
        <f>IF('Planilha de Gestão de Riscos'!U12=0,"",'Planilha de Gestão de Riscos'!U12)</f>
        <v>CAC</v>
      </c>
      <c r="H10" s="60" t="s">
        <v>100</v>
      </c>
    </row>
    <row r="11" spans="2:8" s="6" customFormat="1" ht="45">
      <c r="B11" s="3">
        <v>6</v>
      </c>
      <c r="C11" s="5" t="str">
        <f>IF('Planilha de Gestão de Riscos'!C13=0,"",'Planilha de Gestão de Riscos'!C13)</f>
        <v>Elevar a Qualidade dos Laboratórios de Ensino</v>
      </c>
      <c r="D11" s="5" t="str">
        <f>IF('Planilha de Gestão de Riscos'!E13=0,"",'Planilha de Gestão de Riscos'!E13)</f>
        <v>Impacto na Aprendizagem Prática dos Alunos na Avaliação  do MEC e do INEP</v>
      </c>
      <c r="E11" s="5" t="str">
        <f>IF('Planilha de Gestão de Riscos'!L13=0,"",'Planilha de Gestão de Riscos'!L13)</f>
        <v>Risco Alto</v>
      </c>
      <c r="F11" s="5" t="str">
        <f>IF('Planilha de Gestão de Riscos'!T13=0,"",'Planilha de Gestão de Riscos'!T13)</f>
        <v>Melhoria da Infraestrutura dos Laboratórios com submissão de projetos</v>
      </c>
      <c r="G11" s="5" t="str">
        <f>IF('Planilha de Gestão de Riscos'!U13=0,"",'Planilha de Gestão de Riscos'!U13)</f>
        <v>FEMCI</v>
      </c>
      <c r="H11" s="60" t="s">
        <v>100</v>
      </c>
    </row>
    <row r="12" spans="2:8" s="6" customFormat="1" ht="45">
      <c r="B12" s="3">
        <v>7</v>
      </c>
      <c r="C12" s="5" t="str">
        <f>IF('Planilha de Gestão de Riscos'!C14=0,"",'Planilha de Gestão de Riscos'!C14)</f>
        <v>Composição do Quadro de Servidores do IEMCI</v>
      </c>
      <c r="D12" s="5" t="str">
        <f>IF('Planilha de Gestão de Riscos'!E14=0,"",'Planilha de Gestão de Riscos'!E14)</f>
        <v>Impacto nas Entregas de      Serviços de Ensino, Pesquisa, Extensão e Gestão da Unidade</v>
      </c>
      <c r="E12" s="5" t="str">
        <f>IF('Planilha de Gestão de Riscos'!L14=0,"",'Planilha de Gestão de Riscos'!L14)</f>
        <v>Risco Alto</v>
      </c>
      <c r="F12" s="5" t="str">
        <f>IF('Planilha de Gestão de Riscos'!T14=0,"",'Planilha de Gestão de Riscos'!T14)</f>
        <v>Adequar o quadro de servidores              às necessidades do IEMCI</v>
      </c>
      <c r="G12" s="5" t="str">
        <f>IF('Planilha de Gestão de Riscos'!U14=0,"",'Planilha de Gestão de Riscos'!U14)</f>
        <v>DGE</v>
      </c>
      <c r="H12" s="60" t="s">
        <v>100</v>
      </c>
    </row>
    <row r="13" spans="2:8" s="6" customFormat="1" ht="60">
      <c r="B13" s="3">
        <v>8</v>
      </c>
      <c r="C13" s="5" t="s">
        <v>167</v>
      </c>
      <c r="D13" s="5" t="str">
        <f>IF('Planilha de Gestão de Riscos'!E15=0,"",'Planilha de Gestão de Riscos'!E15)</f>
        <v>Comprometer a  Expansão   com Qualidade dos Serviços   de Integração da Educação Superior com a Básica</v>
      </c>
      <c r="E13" s="5" t="str">
        <f>IF('Planilha de Gestão de Riscos'!L15=0,"",'Planilha de Gestão de Riscos'!L15)</f>
        <v>Risco Alto</v>
      </c>
      <c r="F13" s="5" t="str">
        <f>IF('Planilha de Gestão de Riscos'!T15=0,"",'Planilha de Gestão de Riscos'!T15)</f>
        <v>Fomentar recursos necessários através da PPP para a construção do CCIUFPA</v>
      </c>
      <c r="G13" s="5" t="str">
        <f>IF('Planilha de Gestão de Riscos'!U15=0,"",'Planilha de Gestão de Riscos'!U15)</f>
        <v>DGE</v>
      </c>
      <c r="H13" s="61">
        <v>45261</v>
      </c>
    </row>
    <row r="14" spans="2:8" s="6" customFormat="1" ht="60">
      <c r="B14" s="3">
        <v>9</v>
      </c>
      <c r="C14" s="5" t="str">
        <f>IF('Planilha de Gestão de Riscos'!C16=0,"",'Planilha de Gestão de Riscos'!C16)</f>
        <v>Parceria Público Privada - PPP</v>
      </c>
      <c r="D14" s="5" t="str">
        <f>IF('Planilha de Gestão de Riscos'!E16=0,"",'Planilha de Gestão de Riscos'!E16)</f>
        <v>Comprometer a Realização dos Serviços de Ensino e dos Processos de Aprendizagem na Integração da Educação Superior com a Básica</v>
      </c>
      <c r="E14" s="5" t="str">
        <f>IF('Planilha de Gestão de Riscos'!L16=0,"",'Planilha de Gestão de Riscos'!L16)</f>
        <v>Risco Alto</v>
      </c>
      <c r="F14" s="5" t="str">
        <f>IF('Planilha de Gestão de Riscos'!T16=0,"",'Planilha de Gestão de Riscos'!T16)</f>
        <v>Fomentar recursos necessários através da PPP para equipar o CCIUFPA</v>
      </c>
      <c r="G14" s="5" t="str">
        <f>IF('Planilha de Gestão de Riscos'!U16=0,"",'Planilha de Gestão de Riscos'!U16)</f>
        <v>DGE</v>
      </c>
      <c r="H14" s="61">
        <v>45627</v>
      </c>
    </row>
    <row r="15" spans="2:8" s="6" customFormat="1" ht="45">
      <c r="B15" s="3">
        <v>10</v>
      </c>
      <c r="C15" s="5" t="str">
        <f>IF('Planilha de Gestão de Riscos'!C17=0,"",'Planilha de Gestão de Riscos'!C17)</f>
        <v>Plano de Gestão Orçamentária           - PGO</v>
      </c>
      <c r="D15" s="5" t="s">
        <v>112</v>
      </c>
      <c r="E15" s="5" t="str">
        <f>IF('Planilha de Gestão de Riscos'!L17=0,"",'Planilha de Gestão de Riscos'!L17)</f>
        <v>Risco Alto</v>
      </c>
      <c r="F15" s="5" t="str">
        <f>IF('Planilha de Gestão de Riscos'!T17=0,"",'Planilha de Gestão de Riscos'!T17)</f>
        <v>Assegurar recursos necessários para rodar o PGO conforme o planejado</v>
      </c>
      <c r="G15" s="5" t="str">
        <f>IF('Planilha de Gestão de Riscos'!U17=0,"",'Planilha de Gestão de Riscos'!U17)</f>
        <v>CPGA</v>
      </c>
      <c r="H15" s="60" t="str">
        <f>IF('Planilha de Gestão de Riscos'!V17=0,"",'Planilha de Gestão de Riscos'!V17)</f>
        <v>Anual</v>
      </c>
    </row>
    <row r="16" spans="2:8" s="6" customFormat="1" ht="45">
      <c r="B16" s="3">
        <v>11</v>
      </c>
      <c r="C16" s="5" t="str">
        <f>IF('Planilha de Gestão de Riscos'!C18=0,"",'Planilha de Gestão de Riscos'!C18)</f>
        <v>Recursos Próprios PPP</v>
      </c>
      <c r="D16" s="5" t="str">
        <f>IF('Planilha de Gestão de Riscos'!E18=0,"",'Planilha de Gestão de Riscos'!E18)</f>
        <v>Impacto na Realização  das Atividades de Expansão Acadêmicas e Administrativas</v>
      </c>
      <c r="E16" s="5" t="str">
        <f>IF('Planilha de Gestão de Riscos'!L18=0,"",'Planilha de Gestão de Riscos'!L18)</f>
        <v>Risco Alto</v>
      </c>
      <c r="F16" s="5" t="str">
        <f>IF('Planilha de Gestão de Riscos'!T18=0,"",'Planilha de Gestão de Riscos'!T18)</f>
        <v>Garantir a aplicação dos recursos próprios confrome planejado</v>
      </c>
      <c r="G16" s="5" t="str">
        <f>IF('Planilha de Gestão de Riscos'!U18=0,"",'Planilha de Gestão de Riscos'!U18)</f>
        <v>DGE</v>
      </c>
      <c r="H16" s="61">
        <v>45992</v>
      </c>
    </row>
  </sheetData>
  <mergeCells count="7">
    <mergeCell ref="G4:G5"/>
    <mergeCell ref="H4:H5"/>
    <mergeCell ref="F4:F5"/>
    <mergeCell ref="B4:B5"/>
    <mergeCell ref="C4:C5"/>
    <mergeCell ref="D4:D5"/>
    <mergeCell ref="E4:E5"/>
  </mergeCells>
  <pageMargins left="0.511811024" right="0.511811024" top="0.78740157499999996" bottom="0.78740157499999996" header="0.31496062000000002" footer="0.31496062000000002"/>
  <pageSetup paperSize="9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Planilha de Gestão de Riscos</vt:lpstr>
      <vt:lpstr>Matriz Probabilidade Impacto</vt:lpstr>
      <vt:lpstr>Matriz Nível de Risco</vt:lpstr>
      <vt:lpstr>Matriz probabilidade X impacto</vt:lpstr>
      <vt:lpstr>Escala Probabilidade e Impacto</vt:lpstr>
      <vt:lpstr>Resumo da Gestão de Risco</vt:lpstr>
      <vt:lpstr>'Planilha de Gestão de Riscos'!Area_de_impressao</vt:lpstr>
      <vt:lpstr>'Resumo da Gestão de Risco'!Area_de_impressao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2023-07-28T11:17:32Z</dcterms:modified>
</cp:coreProperties>
</file>