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Resumo da Gestão de Risco" sheetId="28" r:id="rId5"/>
    <sheet name="Escala Probabilidade e Impacto" sheetId="27" r:id="rId6"/>
  </sheets>
  <externalReferences>
    <externalReference r:id="rId7"/>
  </externalReferences>
  <definedNames>
    <definedName name="_xlnm.Print_Area" localSheetId="0">'Planilha de Gestão de Riscos'!$B$2:$W$14</definedName>
    <definedName name="_xlnm.Print_Area" localSheetId="4">'Resumo da Gestão de Risco'!$B$2:$H$12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7" l="1"/>
  <c r="I12" i="17"/>
  <c r="M12" i="17" s="1"/>
  <c r="L12" i="17" s="1"/>
  <c r="N12" i="17" s="1"/>
  <c r="K11" i="17"/>
  <c r="I11" i="17"/>
  <c r="K10" i="17"/>
  <c r="I10" i="17"/>
  <c r="M10" i="17" s="1"/>
  <c r="L10" i="17" s="1"/>
  <c r="N10" i="17" s="1"/>
  <c r="M11" i="17" l="1"/>
  <c r="L11" i="17" s="1"/>
  <c r="N11" i="17" s="1"/>
  <c r="K8" i="17"/>
  <c r="I8" i="17"/>
  <c r="M8" i="17" l="1"/>
  <c r="L8" i="17" s="1"/>
  <c r="D13" i="28"/>
  <c r="G12" i="28"/>
  <c r="D12" i="28"/>
  <c r="C12" i="28"/>
  <c r="G11" i="28"/>
  <c r="D11" i="28"/>
  <c r="C11" i="28"/>
  <c r="G10" i="28"/>
  <c r="D10" i="28"/>
  <c r="C10" i="28"/>
  <c r="G9" i="28"/>
  <c r="D9" i="28"/>
  <c r="C9" i="28"/>
  <c r="G8" i="28"/>
  <c r="D8" i="28"/>
  <c r="C8" i="28"/>
  <c r="G7" i="28"/>
  <c r="D7" i="28"/>
  <c r="C7" i="28"/>
  <c r="G6" i="28"/>
  <c r="D6" i="28"/>
  <c r="C6" i="28"/>
  <c r="K14" i="17"/>
  <c r="I14" i="17"/>
  <c r="K13" i="17"/>
  <c r="I13" i="17"/>
  <c r="H10" i="28"/>
  <c r="M14" i="17" l="1"/>
  <c r="L14" i="17" s="1"/>
  <c r="E12" i="28" s="1"/>
  <c r="M13" i="17"/>
  <c r="L13" i="17" s="1"/>
  <c r="T13" i="17" s="1"/>
  <c r="F10" i="28"/>
  <c r="N8" i="17"/>
  <c r="T8" i="17"/>
  <c r="V8" i="17" s="1"/>
  <c r="E8" i="28"/>
  <c r="E9" i="28"/>
  <c r="E10" i="28"/>
  <c r="T14" i="17" l="1"/>
  <c r="N14" i="17"/>
  <c r="N13" i="17"/>
  <c r="E11" i="28"/>
  <c r="V14" i="17"/>
  <c r="H12" i="28" s="1"/>
  <c r="F12" i="28"/>
  <c r="H8" i="28"/>
  <c r="F8" i="28"/>
  <c r="H9" i="28"/>
  <c r="F9" i="28"/>
  <c r="V13" i="17"/>
  <c r="H11" i="28" s="1"/>
  <c r="F11" i="28"/>
  <c r="K9" i="17"/>
  <c r="I9" i="17"/>
  <c r="M9" i="17" l="1"/>
  <c r="L9" i="17" s="1"/>
  <c r="E13" i="28"/>
  <c r="G13" i="28"/>
  <c r="N9" i="17" l="1"/>
  <c r="E7" i="28"/>
  <c r="H7" i="28" l="1"/>
  <c r="F7" i="28"/>
  <c r="H13" i="28"/>
  <c r="F13" i="28"/>
  <c r="E6" i="28"/>
  <c r="H6" i="28" l="1"/>
  <c r="F6" i="28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12"/>
            <color indexed="81"/>
            <rFont val="Tahoma"/>
            <family val="2"/>
          </rPr>
          <t xml:space="preserve">Deve seguir o passo a passo da etapa de identificação do risco descrita no Manual de Gestão de Riscos da UFPA, disponível em https://proplan.ufpa.br/images/conteudo/proplan/digest/Manual-de-Gesto-de-Riscos-Organizacionais-da-UFPA.pdf
</t>
        </r>
      </text>
    </comment>
    <comment ref="H5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avaliação do risco descrito no Manual.
Os campos com tarja preta são de preenchimento automático.</t>
        </r>
      </text>
    </comment>
    <comment ref="O5" authorId="0" shapeId="0">
      <text>
        <r>
          <rPr>
            <b/>
            <sz val="12"/>
            <color indexed="81"/>
            <rFont val="Tahoma"/>
            <family val="2"/>
          </rPr>
          <t>Deve seguir o passo a passo da etapa de tratamento de risco descrito no Manual de Gestão de Riscos da UFPA, disponível em https://proplan.ufpa.br/images/conteudo/proplan/digest/Manual-de-Gesto-de-Riscos-Organizacionais-da-UFPA.pdf</t>
        </r>
      </text>
    </comment>
    <comment ref="W5" authorId="0" shapeId="0">
      <text>
        <r>
          <rPr>
            <b/>
            <sz val="12"/>
            <color indexed="81"/>
            <rFont val="Tahoma"/>
            <family val="2"/>
          </rPr>
          <t>Deve seguir as orientações da etapa de comunicação e tratamento do risco descritas no Manual de Gestão de Riscos da UFPA, disponível em https://proplan.ufpa.br/images/conteudo/proplan/digest/Manual-de-Gesto-de-Riscos-Organizacionais-da-UFPA.pdf</t>
        </r>
      </text>
    </comment>
    <comment ref="B6" authorId="0" shapeId="0">
      <text>
        <r>
          <rPr>
            <b/>
            <sz val="12"/>
            <color indexed="81"/>
            <rFont val="Tahoma"/>
            <family val="2"/>
          </rPr>
          <t>Sequência de riscos para referência.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C6" authorId="0" shapeId="0">
      <text>
        <r>
          <rPr>
            <b/>
            <sz val="12"/>
            <color indexed="81"/>
            <rFont val="Tahoma"/>
            <family val="2"/>
          </rPr>
          <t xml:space="preserve">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
</t>
        </r>
      </text>
    </comment>
    <comment ref="D6" authorId="0" shapeId="0">
      <text>
        <r>
          <rPr>
            <b/>
            <sz val="12"/>
            <color indexed="81"/>
            <rFont val="Tahoma"/>
            <family val="2"/>
          </rPr>
          <t xml:space="preserve">Informar a subunidade que está executando o processo de gestão de riscos associado ao objeto analisado.
</t>
        </r>
      </text>
    </comment>
    <comment ref="E6" authorId="0" shapeId="0">
      <text>
        <r>
          <rPr>
            <b/>
            <sz val="12"/>
            <color indexed="81"/>
            <rFont val="Tahoma"/>
            <family val="2"/>
          </rPr>
          <t xml:space="preserve">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</t>
        </r>
        <r>
          <rPr>
            <sz val="12"/>
            <color indexed="81"/>
            <rFont val="Tahoma"/>
            <family val="2"/>
          </rPr>
          <t>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  </r>
      </text>
    </comment>
    <comment ref="F6" authorId="0" shapeId="0">
      <text>
        <r>
          <rPr>
            <b/>
            <sz val="12"/>
            <color indexed="81"/>
            <rFont val="Tahoma"/>
            <family val="2"/>
          </rPr>
          <t>Descrever na mesma célula os eventos que podem ocasionar a ocorrência do risco.</t>
        </r>
      </text>
    </comment>
    <comment ref="G6" authorId="0" shapeId="0">
      <text>
        <r>
          <rPr>
            <b/>
            <sz val="12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H6" authorId="0" shapeId="0">
      <text>
        <r>
          <rPr>
            <b/>
            <sz val="12"/>
            <color indexed="81"/>
            <rFont val="Tahoma"/>
            <family val="2"/>
          </rPr>
          <t xml:space="preserve">Chance de o evento de risco acontecer.
A probabilidade poderá ser:
ESCALA: Muito Baixa, Baixa, Média, Alta ou Muito Alta.
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Dica: Para facilitar o enquadramento, consulte a descrição da escala em aba específica desta planilha.</t>
        </r>
      </text>
    </comment>
    <comment ref="J6" authorId="0" shapeId="0">
      <text>
        <r>
          <rPr>
            <b/>
            <sz val="12"/>
            <color indexed="81"/>
            <rFont val="Tahoma"/>
            <family val="2"/>
          </rPr>
          <t>Dano causado no</t>
        </r>
        <r>
          <rPr>
            <b/>
            <i/>
            <sz val="12"/>
            <color indexed="81"/>
            <rFont val="Tahoma"/>
            <family val="2"/>
          </rPr>
          <t xml:space="preserve"> objeto analisado</t>
        </r>
        <r>
          <rPr>
            <b/>
            <sz val="12"/>
            <color indexed="81"/>
            <rFont val="Tahoma"/>
            <family val="2"/>
          </rPr>
          <t>, caso o risco aconteça.
O impacto poderá ser:
ESCALA: Muito Baixo, Baixo, Médio, Alto ou Muito Alto.
Dica: Para facilitar o enquadramento, consulte a descrição da escala em aba específica desta planilha.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" authorId="0" shapeId="0">
      <text>
        <r>
          <rPr>
            <b/>
            <sz val="12"/>
            <color indexed="81"/>
            <rFont val="Tahoma"/>
            <family val="2"/>
          </rPr>
          <t>Equivale ao perigo que o risco representa para o objeto analisado.
O nível de risco é o produto entre a probabilidade e o impacto atribuído ao risco.
O nível de risco pode ser:
- Baixo;
- Médio;
- Alto; ou
- Extremo.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" authorId="0" shapeId="0">
      <text>
        <r>
          <rPr>
            <b/>
            <sz val="12"/>
            <color indexed="81"/>
            <rFont val="Tahoma"/>
            <family val="2"/>
          </rPr>
          <t>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  </r>
      </text>
    </comment>
    <comment ref="O6" authorId="0" shapeId="0">
      <text>
        <r>
          <rPr>
            <b/>
            <sz val="12"/>
            <color indexed="81"/>
            <rFont val="Tahoma"/>
            <family val="2"/>
          </rPr>
          <t>Selecionar SIM ou NÃO para o enquadramento dos riscos de acordo com os tipos de riscos adotados pela UFPA em seu Manual de Gestão de Riscos.</t>
        </r>
      </text>
    </comment>
    <comment ref="S6" authorId="0" shapeId="0">
      <text>
        <r>
          <rPr>
            <b/>
            <sz val="12"/>
            <color indexed="81"/>
            <rFont val="Tahoma"/>
            <family val="2"/>
          </rPr>
          <t>Selecionar SIM ou NÃO se o risco compromete a capacidade orçamentária/financeira da UFPA ou se não compromete esse aspecto.</t>
        </r>
      </text>
    </comment>
    <comment ref="W6" authorId="0" shapeId="0">
      <text>
        <r>
          <rPr>
            <b/>
            <sz val="12"/>
            <color indexed="81"/>
            <rFont val="Tahoma"/>
            <family val="2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7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I7" authorId="0" shapeId="0">
      <text>
        <r>
          <rPr>
            <b/>
            <sz val="12"/>
            <color indexed="81"/>
            <rFont val="Tahoma"/>
            <family val="2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 shapeId="0">
      <text>
        <r>
          <rPr>
            <b/>
            <sz val="12"/>
            <color indexed="81"/>
            <rFont val="Tahoma"/>
            <family val="2"/>
          </rPr>
          <t>Selecionar a opção de acordo com as escalas adotadas pelo Manual de Gestão de Risco da UFPA.
As escalas podem ser consultadas em aba específica desta planilha.</t>
        </r>
      </text>
    </comment>
    <comment ref="K7" authorId="0" shapeId="0">
      <text>
        <r>
          <rPr>
            <b/>
            <sz val="12"/>
            <color indexed="81"/>
            <rFont val="Tahoma"/>
            <family val="2"/>
          </rPr>
          <t xml:space="preserve">Será atribuído automaticamente, correspondendo à análise efetuada.
</t>
        </r>
      </text>
    </comment>
    <comment ref="L7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M7" authorId="0" shapeId="0">
      <text>
        <r>
          <rPr>
            <b/>
            <sz val="12"/>
            <color indexed="81"/>
            <rFont val="Tahoma"/>
            <family val="2"/>
          </rPr>
          <t>Será atribuído automaticamente, de acordo com o resultado da multiplicação entre o peso da probabilidade e impacto, enquadrando o risco de acordo com a Matriz de Classificação do Risco, que pode ser consultada em aba específica desta planilha.</t>
        </r>
      </text>
    </comment>
    <comment ref="O7" authorId="0" shapeId="0">
      <text>
        <r>
          <rPr>
            <b/>
            <sz val="12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Exemplo:
Objeto de risco: Processo seletivo de ingresso de alunos
Risco: Erro na lista de aprovados
Tipo de Risco: Imagem - SIM
Justificativa: Caso aconteça o risco de a UFPA publicar uma lista de alunos aprovados contendo o nome de alunos que não passaram nas provas, a sociedade poderá duvidar da capacidade da UFPA de executar este e outros processos associados. Isto pode inclusive gerar uma notícia nas mídias, comprometendo a imagem da UFPA.</t>
        </r>
      </text>
    </comment>
    <comment ref="P7" authorId="0" shapeId="0">
      <text>
        <r>
          <rPr>
            <b/>
            <sz val="12"/>
            <color indexed="81"/>
            <rFont val="Tahoma"/>
            <family val="2"/>
          </rPr>
          <t>Eventos derivados de alterações legislativas ou normativas que podem comprometer as atividades da UFPA.
Dica: o risco tem como uma de suas causas eventuais alterações legislativas ou normativas?
Exemplo:
Risco: Decreto que realize corte orçamentário.</t>
        </r>
      </text>
    </comment>
    <comment ref="Q7" authorId="0" shapeId="0">
      <text>
        <r>
          <rPr>
            <b/>
            <sz val="12"/>
            <color indexed="81"/>
            <rFont val="Tahoma"/>
            <family val="2"/>
          </rPr>
          <t xml:space="preserve">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</t>
        </r>
      </text>
    </comment>
    <comment ref="R7" authorId="0" shapeId="0">
      <text>
        <r>
          <rPr>
            <b/>
            <sz val="12"/>
            <color indexed="81"/>
            <rFont val="Tahoma"/>
            <family val="2"/>
          </rPr>
          <t xml:space="preserve">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
</t>
        </r>
      </text>
    </comment>
    <comment ref="S7" authorId="0" shapeId="0">
      <text>
        <r>
          <rPr>
            <b/>
            <sz val="12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  </r>
      </text>
    </comment>
    <comment ref="T7" authorId="0" shapeId="0">
      <text>
        <r>
          <rPr>
            <b/>
            <sz val="12"/>
            <color indexed="81"/>
            <rFont val="Tahoma"/>
            <family val="2"/>
          </rPr>
          <t xml:space="preserve">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
</t>
        </r>
      </text>
    </comment>
    <comment ref="U7" authorId="0" shapeId="0">
      <text>
        <r>
          <rPr>
            <b/>
            <sz val="12"/>
            <color indexed="81"/>
            <rFont val="Tahoma"/>
            <family val="2"/>
          </rPr>
          <t>Informar a unidade/subunidade que é responsável pela implementação da ação de tratamento.
A unidade/subunidade deverá ser a mesma da etapa de identificação, ou subordinada hierarquicamente.</t>
        </r>
      </text>
    </comment>
    <comment ref="V7" authorId="0" shapeId="0">
      <text>
        <r>
          <rPr>
            <b/>
            <sz val="12"/>
            <color indexed="81"/>
            <rFont val="Tahoma"/>
            <family val="2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<sst xmlns="http://schemas.openxmlformats.org/spreadsheetml/2006/main" count="218" uniqueCount="133">
  <si>
    <t>PROBABILIDADE</t>
  </si>
  <si>
    <t>PESO</t>
  </si>
  <si>
    <t>Baixa</t>
  </si>
  <si>
    <t>Média</t>
  </si>
  <si>
    <t>Muito Baixa</t>
  </si>
  <si>
    <t>Muito Alta</t>
  </si>
  <si>
    <t>Muito Baixo</t>
  </si>
  <si>
    <t>Baixo</t>
  </si>
  <si>
    <t>Médio</t>
  </si>
  <si>
    <t>Alto</t>
  </si>
  <si>
    <t>Muito Alto</t>
  </si>
  <si>
    <t>IMPACTO</t>
  </si>
  <si>
    <t>ESCALA</t>
  </si>
  <si>
    <t>RISCO</t>
  </si>
  <si>
    <t>RB (Risco Baixo)</t>
  </si>
  <si>
    <t>RM (Risco Médio)</t>
  </si>
  <si>
    <t>RA (Risco Alto)</t>
  </si>
  <si>
    <t>RE (Risco Extremo)</t>
  </si>
  <si>
    <t>80 - 100</t>
  </si>
  <si>
    <t>Impacto</t>
  </si>
  <si>
    <t>Probabilidade</t>
  </si>
  <si>
    <t>Muito
Alto
10</t>
  </si>
  <si>
    <t>Alto
8</t>
  </si>
  <si>
    <t>Médio
5</t>
  </si>
  <si>
    <t>Baixo
2</t>
  </si>
  <si>
    <t>Muito
Baixo
1</t>
  </si>
  <si>
    <t>10
RM</t>
  </si>
  <si>
    <t>8
RB</t>
  </si>
  <si>
    <t>5
RB</t>
  </si>
  <si>
    <t>2
RB</t>
  </si>
  <si>
    <t>1
RB</t>
  </si>
  <si>
    <t>4
RB</t>
  </si>
  <si>
    <t>Muito
Baixa
1</t>
  </si>
  <si>
    <t>Baixa
2</t>
  </si>
  <si>
    <t>Média
5</t>
  </si>
  <si>
    <t>Alta
8</t>
  </si>
  <si>
    <t>Muito
Alta
10</t>
  </si>
  <si>
    <t>50
RA</t>
  </si>
  <si>
    <t>40
RA</t>
  </si>
  <si>
    <t>64
RA</t>
  </si>
  <si>
    <t>20
RM</t>
  </si>
  <si>
    <t>16
RM</t>
  </si>
  <si>
    <t>25
RM</t>
  </si>
  <si>
    <t>80
RE</t>
  </si>
  <si>
    <t>100
RE</t>
  </si>
  <si>
    <t>UNIDADE</t>
  </si>
  <si>
    <t>Objeto analisado</t>
  </si>
  <si>
    <t>Subunidade responsável</t>
  </si>
  <si>
    <t>Risco</t>
  </si>
  <si>
    <t>Causa(s)</t>
  </si>
  <si>
    <t>Consequência(s)</t>
  </si>
  <si>
    <t>Apetite ao Risco</t>
  </si>
  <si>
    <t>Natureza do Risco</t>
  </si>
  <si>
    <t>Ação de Tratamento</t>
  </si>
  <si>
    <t>Descrição</t>
  </si>
  <si>
    <t xml:space="preserve">Prazo </t>
  </si>
  <si>
    <t>Análise</t>
  </si>
  <si>
    <t>Peso</t>
  </si>
  <si>
    <t>Imagem</t>
  </si>
  <si>
    <t>Legal</t>
  </si>
  <si>
    <t>Operacional</t>
  </si>
  <si>
    <t>Integridade</t>
  </si>
  <si>
    <t>IDENTIFICAÇÃO DO RISCO</t>
  </si>
  <si>
    <t>AVALIAÇÃO DO RISCO</t>
  </si>
  <si>
    <t>TRATAMENTO DO RISCO</t>
  </si>
  <si>
    <t>Nível de Risco (P X I)</t>
  </si>
  <si>
    <t>Probabilidade (P)</t>
  </si>
  <si>
    <t>Impacto (I)</t>
  </si>
  <si>
    <t>Sim</t>
  </si>
  <si>
    <t>Orçamentário / Financeiro</t>
  </si>
  <si>
    <t>DESCRIÇÃO</t>
  </si>
  <si>
    <t>Compromete em alguma medida o alcance do objetivo, mas não impede o alcance da maior parte do atingimento do objetivo.</t>
  </si>
  <si>
    <t>Não altera o alcance do objetivo.</t>
  </si>
  <si>
    <t>ESCALA DE PROBABILIDADE</t>
  </si>
  <si>
    <t>ESCALA DE IMPACTO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</si>
  <si>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</si>
  <si>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</si>
  <si>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</si>
  <si>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</si>
  <si>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</si>
  <si>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</si>
  <si>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</si>
  <si>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Alta</t>
  </si>
  <si>
    <t>Classificação</t>
  </si>
  <si>
    <t>Não</t>
  </si>
  <si>
    <t>Tipos de Riscos</t>
  </si>
  <si>
    <t>MATRIZ DE CLASSIFICAÇÃO DO RISCO</t>
  </si>
  <si>
    <t>MATRIZ DE PROBABILIDADE X IMPACTO</t>
  </si>
  <si>
    <t>Os indícios indicam claramente que o evento ocorrerá,
portanto, é praticamente certo.</t>
  </si>
  <si>
    <t>0 - 9</t>
  </si>
  <si>
    <t>10 - 39</t>
  </si>
  <si>
    <t>40 - 79</t>
  </si>
  <si>
    <t>Informar o comportamento do nível do risco</t>
  </si>
  <si>
    <t>COMUNICAÇÃO E MONITORAMENTO DO RISCO</t>
  </si>
  <si>
    <t>Unidade/Subunidade Responsável pelo tratamento</t>
  </si>
  <si>
    <t>Item</t>
  </si>
  <si>
    <t>Nível de Risco
Classificação</t>
  </si>
  <si>
    <t>Ação de Tratamento
Descrição</t>
  </si>
  <si>
    <t>Modernização e manutenção dos equipamentos tecnológicos e laboratoriais</t>
  </si>
  <si>
    <t>Priorizar a locação de recursos, visando o atendimento a comunidade </t>
  </si>
  <si>
    <t>Criar instrumento de avaliação do programa</t>
  </si>
  <si>
    <t>Elaborar artigos de discentes e docentes para publicação</t>
  </si>
  <si>
    <t xml:space="preserve">Promover defesas de dissertação/tese no tempo hábil </t>
  </si>
  <si>
    <t>Promover as atividades de extensão  </t>
  </si>
  <si>
    <t>Coordenação de Planejamento, Gestão e Avaliação (CPGA)</t>
  </si>
  <si>
    <t>Coordenação da Pós Graduação</t>
  </si>
  <si>
    <t>Coordenação de Pesquisa e Extenção</t>
  </si>
  <si>
    <r>
      <t xml:space="preserve">          UFPA - </t>
    </r>
    <r>
      <rPr>
        <i/>
        <sz val="20"/>
        <color theme="3" tint="-0.499984740745262"/>
        <rFont val="Calibri"/>
        <family val="2"/>
        <scheme val="minor"/>
      </rPr>
      <t>Planilha de Gestão de Riscos 2022</t>
    </r>
  </si>
  <si>
    <t>NÚCLEO DE MEDICINA TROPICAL</t>
  </si>
  <si>
    <t>Contingenciamento orçamentário</t>
  </si>
  <si>
    <r>
      <t>Promover as atividades de pesquisa</t>
    </r>
    <r>
      <rPr>
        <sz val="9"/>
        <color theme="1"/>
        <rFont val="Calibri"/>
        <family val="2"/>
        <scheme val="minor"/>
      </rPr>
      <t>  </t>
    </r>
  </si>
  <si>
    <t>Contenção de gastos do Governo</t>
  </si>
  <si>
    <t>CPGA</t>
  </si>
  <si>
    <t>1- Dificuldade de atender as demandas das subunidades; 2 - Dificuldade de atendimento à comunidade; 3- Falta de insumos para realização de exames</t>
  </si>
  <si>
    <t>Aguardar liberação de recursos</t>
  </si>
  <si>
    <t>Contínuo</t>
  </si>
  <si>
    <t>1- Equipamentos de informática sucateados; 2- falta de manutenção de equipamentos</t>
  </si>
  <si>
    <t>Prejuízos na avaliação dos programas de pós-graduação</t>
  </si>
  <si>
    <t>Atrasos nas defesas e diminuição no número de publicações</t>
  </si>
  <si>
    <t xml:space="preserve">1- Corte de bolsas; 2- diminuição do recurso financeiro repassado aos programas de pós graduação </t>
  </si>
  <si>
    <t>Avaliação interna anual dos programas de pós-graduação</t>
  </si>
  <si>
    <t>Pós graduação</t>
  </si>
  <si>
    <t>Publicação dos trabalhos científicos</t>
  </si>
  <si>
    <t>Estimular os discentes a concluirem seus trabalhos nos prazos estipulados pela Capes.</t>
  </si>
  <si>
    <t>Não realização/prejuízo nas ações de extensão</t>
  </si>
  <si>
    <t>Falta de insumos, ausência dos bolsistas, problemas relacionados às áreas de atuação</t>
  </si>
  <si>
    <t>1- não cumprimento das metas estabelecidas no projeto</t>
  </si>
  <si>
    <t>Coordenação de Extensão</t>
  </si>
  <si>
    <t>Não realização/prejuízo nas ações de pesquisa</t>
  </si>
  <si>
    <t>1- Falta de insumos; 2- não cumprimento das metas estabelecidas no projeto; 3- prejuízo na conclusão dos trabalhos de pós gradução</t>
  </si>
  <si>
    <t>Redução/cortes no orçamento do projeto</t>
  </si>
  <si>
    <t>Coordenação de Pesquisa</t>
  </si>
  <si>
    <t>Cortes no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</si>
</sst>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[$-416]mmmm/yyyy;@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20"/>
      <color theme="3" tint="-0.499984740745262"/>
      <name val="Calibri"/>
      <family val="2"/>
      <scheme val="minor"/>
    </font>
    <font>
      <i/>
      <sz val="20"/>
      <color theme="3" tint="-0.49998474074526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i/>
      <sz val="12"/>
      <color indexed="81"/>
      <name val="Tahoma"/>
      <family val="2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 applyAlignment="1"/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5" borderId="3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16" borderId="39" xfId="0" applyFont="1" applyFill="1" applyBorder="1" applyAlignment="1">
      <alignment horizontal="center" vertical="center" wrapText="1"/>
    </xf>
    <xf numFmtId="0" fontId="2" fillId="16" borderId="40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 indent="2"/>
    </xf>
    <xf numFmtId="0" fontId="4" fillId="0" borderId="20" xfId="0" applyFont="1" applyBorder="1" applyAlignment="1">
      <alignment horizontal="left" vertical="center" wrapText="1" indent="2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" fillId="13" borderId="25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14" borderId="4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0" fontId="3" fillId="13" borderId="4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</cellXfs>
  <cellStyles count="1">
    <cellStyle name="Normal" xfId="0" builtinId="0"/>
  </cellStyles>
  <dxfs count="202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321464</xdr:colOff>
      <xdr:row>1</xdr:row>
      <xdr:rowOff>49054</xdr:rowOff>
    </xdr:from>
    <xdr:to>
      <xdr:col>2</xdr:col>
      <xdr:colOff>130969</xdr:colOff>
      <xdr:row>1</xdr:row>
      <xdr:rowOff>476249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777" y="180023"/>
          <a:ext cx="357192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9</xdr:col>
      <xdr:colOff>485775</xdr:colOff>
      <xdr:row>17</xdr:row>
      <xdr:rowOff>139714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1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152400</xdr:colOff>
      <xdr:row>19</xdr:row>
      <xdr:rowOff>9524</xdr:rowOff>
    </xdr:from>
    <xdr:to>
      <xdr:col>9</xdr:col>
      <xdr:colOff>483264</xdr:colOff>
      <xdr:row>36</xdr:row>
      <xdr:rowOff>81731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3629024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lene\Documents\PDU%202022%20-%202025\Plano%20de%20Gesto%20Riscos%20-%20Dra.%20Lu&#237;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de Gestão de Riscos"/>
      <sheetName val="Matriz Probabilidade Impacto"/>
      <sheetName val="Matriz Nível de Risco"/>
      <sheetName val="Matriz probabilidade X impacto"/>
      <sheetName val="Resumo da Gestão de Risco"/>
      <sheetName val="Escala Probabilidade e Impacto"/>
    </sheetNames>
    <sheetDataSet>
      <sheetData sheetId="0"/>
      <sheetData sheetId="1">
        <row r="5">
          <cell r="C5" t="str">
            <v>PROBABILIDADE</v>
          </cell>
          <cell r="D5" t="str">
            <v>PESO</v>
          </cell>
          <cell r="E5" t="str">
            <v>DESCRIÇÃO</v>
          </cell>
        </row>
        <row r="6">
          <cell r="C6" t="str">
            <v>Muito Baixa</v>
          </cell>
          <cell r="D6">
            <v>1</v>
          </cell>
          <cell r="E6" t="str">
            <v>Em situações excepcionais o evento poderá até ocorrer, mas
não há histórico conhecido do evento ou não há indícios que sinalizem sua ocorrência, portanto, é improvável que aconteça.</v>
          </cell>
        </row>
        <row r="7">
          <cell r="C7" t="str">
            <v>Baixa</v>
          </cell>
          <cell r="D7">
            <v>2</v>
          </cell>
          <cell r="E7" t="str">
            <v>O histórico conhecido aponta para baixa frequência, podendo
o evento ocorrer de forma inesperada ou casual.</v>
          </cell>
        </row>
        <row r="8">
          <cell r="C8" t="str">
            <v>Média</v>
          </cell>
          <cell r="D8">
            <v>5</v>
          </cell>
          <cell r="E8" t="str">
            <v>Repete-se com frequência razoável ou há indícios que
possa ocorrer de alguma forma.</v>
          </cell>
        </row>
        <row r="9">
          <cell r="C9" t="str">
            <v>Alta</v>
          </cell>
          <cell r="D9">
            <v>8</v>
          </cell>
          <cell r="E9" t="str">
            <v>Repete-se com elevada frequência ou sua ocorrência é
até esperada pois os indícios apontam essa possibilidade.</v>
          </cell>
        </row>
        <row r="10">
          <cell r="C10" t="str">
            <v>Muito Alta</v>
          </cell>
          <cell r="D10">
            <v>10</v>
          </cell>
          <cell r="E10" t="str">
            <v>Os indícios indicam claramente que o evento ocorrerá,
portanto, é praticamente certo.</v>
          </cell>
        </row>
        <row r="16">
          <cell r="C16" t="str">
            <v>Muito Baixo</v>
          </cell>
          <cell r="D16">
            <v>1</v>
          </cell>
        </row>
        <row r="17">
          <cell r="C17" t="str">
            <v>Baixo</v>
          </cell>
          <cell r="D17">
            <v>2</v>
          </cell>
        </row>
        <row r="18">
          <cell r="C18" t="str">
            <v>Médio</v>
          </cell>
          <cell r="D18">
            <v>5</v>
          </cell>
        </row>
        <row r="19">
          <cell r="C19" t="str">
            <v>Alto</v>
          </cell>
          <cell r="D19">
            <v>8</v>
          </cell>
        </row>
        <row r="20">
          <cell r="C20" t="str">
            <v>Muito Alto</v>
          </cell>
          <cell r="D20">
            <v>10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14"/>
  <sheetViews>
    <sheetView showGridLines="0" tabSelected="1" topLeftCell="M1" zoomScale="80" zoomScaleNormal="80" zoomScaleSheetLayoutView="70" workbookViewId="0">
      <pane ySplit="7" topLeftCell="A8" activePane="bottomLeft" state="frozen"/>
      <selection pane="bottomLeft" activeCell="X6" sqref="X6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0.7109375" customWidth="1"/>
    <col min="5" max="5" width="34.140625" customWidth="1"/>
    <col min="6" max="6" width="25.140625" customWidth="1"/>
    <col min="7" max="7" width="38" customWidth="1"/>
    <col min="8" max="8" width="11.140625" customWidth="1"/>
    <col min="9" max="11" width="10.7109375" customWidth="1"/>
    <col min="12" max="12" width="16.5703125" customWidth="1"/>
    <col min="13" max="13" width="10.7109375" customWidth="1"/>
    <col min="14" max="14" width="25.42578125" customWidth="1"/>
    <col min="15" max="18" width="14.5703125" customWidth="1"/>
    <col min="19" max="19" width="21.140625" customWidth="1"/>
    <col min="20" max="20" width="41" customWidth="1"/>
    <col min="21" max="21" width="23.140625" bestFit="1" customWidth="1"/>
    <col min="22" max="22" width="21.42578125" customWidth="1"/>
    <col min="23" max="23" width="45.140625" customWidth="1"/>
  </cols>
  <sheetData>
    <row r="1" spans="2:23" ht="10.5" customHeight="1" thickBot="1" x14ac:dyDescent="0.3"/>
    <row r="2" spans="2:23" ht="49.5" customHeight="1" thickBot="1" x14ac:dyDescent="0.3">
      <c r="B2" s="97" t="s">
        <v>107</v>
      </c>
      <c r="C2" s="98"/>
      <c r="D2" s="99"/>
      <c r="F2" s="18" t="s">
        <v>45</v>
      </c>
      <c r="G2" s="95" t="s">
        <v>108</v>
      </c>
      <c r="H2" s="96"/>
    </row>
    <row r="3" spans="2:23" ht="6" customHeight="1" x14ac:dyDescent="0.25"/>
    <row r="4" spans="2:23" ht="9" customHeight="1" thickBot="1" x14ac:dyDescent="0.3"/>
    <row r="5" spans="2:23" ht="21.75" customHeight="1" x14ac:dyDescent="0.25">
      <c r="B5" s="102" t="s">
        <v>62</v>
      </c>
      <c r="C5" s="103"/>
      <c r="D5" s="104"/>
      <c r="E5" s="104"/>
      <c r="F5" s="104"/>
      <c r="G5" s="105"/>
      <c r="H5" s="90" t="s">
        <v>63</v>
      </c>
      <c r="I5" s="91"/>
      <c r="J5" s="91"/>
      <c r="K5" s="91"/>
      <c r="L5" s="91"/>
      <c r="M5" s="91"/>
      <c r="N5" s="92"/>
      <c r="O5" s="79" t="s">
        <v>64</v>
      </c>
      <c r="P5" s="80"/>
      <c r="Q5" s="80"/>
      <c r="R5" s="80"/>
      <c r="S5" s="80"/>
      <c r="T5" s="80"/>
      <c r="U5" s="81"/>
      <c r="V5" s="82"/>
      <c r="W5" s="60" t="s">
        <v>93</v>
      </c>
    </row>
    <row r="6" spans="2:23" ht="21.75" customHeight="1" x14ac:dyDescent="0.25">
      <c r="B6" s="86" t="s">
        <v>95</v>
      </c>
      <c r="C6" s="87" t="s">
        <v>46</v>
      </c>
      <c r="D6" s="87" t="s">
        <v>47</v>
      </c>
      <c r="E6" s="87" t="s">
        <v>48</v>
      </c>
      <c r="F6" s="87" t="s">
        <v>49</v>
      </c>
      <c r="G6" s="88" t="s">
        <v>50</v>
      </c>
      <c r="H6" s="93" t="s">
        <v>66</v>
      </c>
      <c r="I6" s="94"/>
      <c r="J6" s="94" t="s">
        <v>67</v>
      </c>
      <c r="K6" s="94"/>
      <c r="L6" s="94" t="s">
        <v>65</v>
      </c>
      <c r="M6" s="94"/>
      <c r="N6" s="100" t="s">
        <v>51</v>
      </c>
      <c r="O6" s="89" t="s">
        <v>85</v>
      </c>
      <c r="P6" s="83"/>
      <c r="Q6" s="83"/>
      <c r="R6" s="83"/>
      <c r="S6" s="15" t="s">
        <v>52</v>
      </c>
      <c r="T6" s="83" t="s">
        <v>53</v>
      </c>
      <c r="U6" s="84"/>
      <c r="V6" s="85"/>
      <c r="W6" s="77" t="s">
        <v>92</v>
      </c>
    </row>
    <row r="7" spans="2:23" ht="45" x14ac:dyDescent="0.25">
      <c r="B7" s="86"/>
      <c r="C7" s="87"/>
      <c r="D7" s="87"/>
      <c r="E7" s="87"/>
      <c r="F7" s="87"/>
      <c r="G7" s="88"/>
      <c r="H7" s="11" t="s">
        <v>56</v>
      </c>
      <c r="I7" s="12" t="s">
        <v>57</v>
      </c>
      <c r="J7" s="12" t="s">
        <v>56</v>
      </c>
      <c r="K7" s="12" t="s">
        <v>57</v>
      </c>
      <c r="L7" s="12" t="s">
        <v>83</v>
      </c>
      <c r="M7" s="12" t="s">
        <v>57</v>
      </c>
      <c r="N7" s="101"/>
      <c r="O7" s="17" t="s">
        <v>58</v>
      </c>
      <c r="P7" s="13" t="s">
        <v>59</v>
      </c>
      <c r="Q7" s="13" t="s">
        <v>60</v>
      </c>
      <c r="R7" s="13" t="s">
        <v>61</v>
      </c>
      <c r="S7" s="13" t="s">
        <v>69</v>
      </c>
      <c r="T7" s="13" t="s">
        <v>54</v>
      </c>
      <c r="U7" s="13" t="s">
        <v>94</v>
      </c>
      <c r="V7" s="14" t="s">
        <v>55</v>
      </c>
      <c r="W7" s="78"/>
    </row>
    <row r="8" spans="2:23" s="10" customFormat="1" ht="78" customHeight="1" x14ac:dyDescent="0.25">
      <c r="B8" s="5">
        <v>1</v>
      </c>
      <c r="C8" s="76" t="s">
        <v>99</v>
      </c>
      <c r="D8" s="69" t="s">
        <v>104</v>
      </c>
      <c r="E8" s="8" t="s">
        <v>109</v>
      </c>
      <c r="F8" s="16" t="s">
        <v>111</v>
      </c>
      <c r="G8" s="7" t="s">
        <v>113</v>
      </c>
      <c r="H8" s="2" t="s">
        <v>3</v>
      </c>
      <c r="I8" s="1">
        <f>IF(H8="","",VLOOKUP(H8,'Matriz Probabilidade Impacto'!$C$5:$E$10,2,FALSE))</f>
        <v>5</v>
      </c>
      <c r="J8" s="1" t="s">
        <v>8</v>
      </c>
      <c r="K8" s="1">
        <f>IF(J8="","",VLOOKUP(J8,'Matriz Probabilidade Impacto'!$C$16:$D$20,2,FALSE))</f>
        <v>5</v>
      </c>
      <c r="L8" s="1" t="str">
        <f t="shared" ref="L8" si="0">IF(M8="","",IF(M8&lt;10,"Risco Baixo",IF(M8&lt;40,"Risco Médio",IF(M8&lt;80,"Risco Alto",IF(M8&lt;101,"Risco Extremo")))))</f>
        <v>Risco Médio</v>
      </c>
      <c r="M8" s="1">
        <f t="shared" ref="M8" si="1">IF(J8="","",I8*K8)</f>
        <v>25</v>
      </c>
      <c r="N8" s="1" t="str">
        <f t="shared" ref="N8" si="2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médio está dentro do apetite a riscos da UFPA, portanto, deve ser apenas monitorado.</v>
      </c>
      <c r="O8" s="2" t="s">
        <v>84</v>
      </c>
      <c r="P8" s="1" t="s">
        <v>84</v>
      </c>
      <c r="Q8" s="1" t="s">
        <v>68</v>
      </c>
      <c r="R8" s="1" t="s">
        <v>84</v>
      </c>
      <c r="S8" s="1" t="s">
        <v>68</v>
      </c>
      <c r="T8" s="69" t="str">
        <f t="shared" ref="T8" si="3">IF(L8="","",IF(L8="Risco Baixo","monitorar o risco.",IF(L8="Risco Médio","monitorar o risco.",IF(L8="Risco Alto","",IF(L8="Risco Extremo","",)))))</f>
        <v>monitorar o risco.</v>
      </c>
      <c r="U8" s="69" t="s">
        <v>112</v>
      </c>
      <c r="V8" s="65" t="str">
        <f t="shared" ref="V8" si="4">IF(T8="monitorar o risco.","Contínuo","")</f>
        <v>Contínuo</v>
      </c>
      <c r="W8" s="63"/>
    </row>
    <row r="9" spans="2:23" s="10" customFormat="1" ht="60" x14ac:dyDescent="0.25">
      <c r="B9" s="5">
        <v>2</v>
      </c>
      <c r="C9" s="74" t="s">
        <v>98</v>
      </c>
      <c r="D9" s="69" t="s">
        <v>104</v>
      </c>
      <c r="E9" s="8" t="s">
        <v>132</v>
      </c>
      <c r="F9" s="16" t="s">
        <v>111</v>
      </c>
      <c r="G9" s="7" t="s">
        <v>116</v>
      </c>
      <c r="H9" s="2" t="s">
        <v>3</v>
      </c>
      <c r="I9" s="1">
        <f>IF(H9="","",VLOOKUP(H9,'Matriz Probabilidade Impacto'!$C$5:$E$10,2,FALSE))</f>
        <v>5</v>
      </c>
      <c r="J9" s="1" t="s">
        <v>8</v>
      </c>
      <c r="K9" s="1">
        <f>IF(J9="","",VLOOKUP(J9,'Matriz Probabilidade Impacto'!$C$16:$D$20,2,FALSE))</f>
        <v>5</v>
      </c>
      <c r="L9" s="1" t="str">
        <f t="shared" ref="L9:L12" si="5">IF(M9="","",IF(M9&lt;10,"Risco Baixo",IF(M9&lt;40,"Risco Médio",IF(M9&lt;80,"Risco Alto",IF(M9&lt;101,"Risco Extremo")))))</f>
        <v>Risco Médio</v>
      </c>
      <c r="M9" s="1">
        <f t="shared" ref="M9:M12" si="6">IF(J9="","",I9*K9)</f>
        <v>25</v>
      </c>
      <c r="N9" s="1" t="str">
        <f t="shared" ref="N9:N12" si="7">IF(L9="","",IF(L9="Risco Baixo","O risco baixo está dentro do apetite a riscos da UFPA, portanto, deve ser apenas monitorado.",IF(L9="Risco Médio","O risco médio está dentro do apetite a riscos da UFPA, portanto, deve ser apenas monitorado.",IF(L9="Risco Alto","O risco alto deverá ser priorizado para tratamento, pois está fora do limite de apetite tolerado.",IF(L9="Risco Extremo","O risco extremo deverá ser priorizado para tratamento, pois está fora do limite de apetite tolerado.",)))))</f>
        <v>O risco médio está dentro do apetite a riscos da UFPA, portanto, deve ser apenas monitorado.</v>
      </c>
      <c r="O9" s="2" t="s">
        <v>84</v>
      </c>
      <c r="P9" s="1" t="s">
        <v>84</v>
      </c>
      <c r="Q9" s="1" t="s">
        <v>68</v>
      </c>
      <c r="R9" s="1" t="s">
        <v>84</v>
      </c>
      <c r="S9" s="1" t="s">
        <v>68</v>
      </c>
      <c r="T9" s="69" t="s">
        <v>114</v>
      </c>
      <c r="U9" s="69" t="s">
        <v>112</v>
      </c>
      <c r="V9" s="65" t="s">
        <v>115</v>
      </c>
      <c r="W9" s="63"/>
    </row>
    <row r="10" spans="2:23" s="10" customFormat="1" ht="75" x14ac:dyDescent="0.25">
      <c r="B10" s="5">
        <v>3</v>
      </c>
      <c r="C10" s="73" t="s">
        <v>100</v>
      </c>
      <c r="D10" s="68" t="s">
        <v>105</v>
      </c>
      <c r="E10" s="8" t="s">
        <v>117</v>
      </c>
      <c r="F10" s="16" t="s">
        <v>118</v>
      </c>
      <c r="G10" s="16" t="s">
        <v>119</v>
      </c>
      <c r="H10" s="2" t="s">
        <v>3</v>
      </c>
      <c r="I10" s="1">
        <f>IF(H10="","",VLOOKUP(H10,'[1]Matriz Probabilidade Impacto'!$C$5:$E$10,2,FALSE))</f>
        <v>5</v>
      </c>
      <c r="J10" s="1" t="s">
        <v>9</v>
      </c>
      <c r="K10" s="1">
        <f>IF(J10="","",VLOOKUP(J10,'[1]Matriz Probabilidade Impacto'!$C$16:$D$20,2,FALSE))</f>
        <v>8</v>
      </c>
      <c r="L10" s="1" t="str">
        <f t="shared" si="5"/>
        <v>Risco Alto</v>
      </c>
      <c r="M10" s="1">
        <f t="shared" si="6"/>
        <v>40</v>
      </c>
      <c r="N10" s="1" t="str">
        <f t="shared" si="7"/>
        <v>O risco alto deverá ser priorizado para tratamento, pois está fora do limite de apetite tolerado.</v>
      </c>
      <c r="O10" s="2" t="s">
        <v>84</v>
      </c>
      <c r="P10" s="1" t="s">
        <v>84</v>
      </c>
      <c r="Q10" s="1" t="s">
        <v>68</v>
      </c>
      <c r="R10" s="1" t="s">
        <v>84</v>
      </c>
      <c r="S10" s="1" t="s">
        <v>68</v>
      </c>
      <c r="T10" s="8" t="s">
        <v>120</v>
      </c>
      <c r="U10" s="69" t="s">
        <v>121</v>
      </c>
      <c r="V10" s="65" t="s">
        <v>115</v>
      </c>
      <c r="W10" s="63"/>
    </row>
    <row r="11" spans="2:23" s="10" customFormat="1" ht="75" x14ac:dyDescent="0.25">
      <c r="B11" s="5">
        <v>4</v>
      </c>
      <c r="C11" s="74" t="s">
        <v>101</v>
      </c>
      <c r="D11" s="69" t="s">
        <v>105</v>
      </c>
      <c r="E11" s="8" t="s">
        <v>117</v>
      </c>
      <c r="F11" s="16" t="s">
        <v>118</v>
      </c>
      <c r="G11" s="16" t="s">
        <v>119</v>
      </c>
      <c r="H11" s="2" t="s">
        <v>3</v>
      </c>
      <c r="I11" s="1">
        <f>IF(H11="","",VLOOKUP(H11,'[1]Matriz Probabilidade Impacto'!$C$5:$E$10,2,FALSE))</f>
        <v>5</v>
      </c>
      <c r="J11" s="1" t="s">
        <v>9</v>
      </c>
      <c r="K11" s="1">
        <f>IF(J11="","",VLOOKUP(J11,'[1]Matriz Probabilidade Impacto'!$C$16:$D$20,2,FALSE))</f>
        <v>8</v>
      </c>
      <c r="L11" s="1" t="str">
        <f t="shared" si="5"/>
        <v>Risco Alto</v>
      </c>
      <c r="M11" s="1">
        <f t="shared" si="6"/>
        <v>40</v>
      </c>
      <c r="N11" s="1" t="str">
        <f t="shared" si="7"/>
        <v>O risco alto deverá ser priorizado para tratamento, pois está fora do limite de apetite tolerado.</v>
      </c>
      <c r="O11" s="2" t="s">
        <v>84</v>
      </c>
      <c r="P11" s="1" t="s">
        <v>84</v>
      </c>
      <c r="Q11" s="1" t="s">
        <v>68</v>
      </c>
      <c r="R11" s="1" t="s">
        <v>84</v>
      </c>
      <c r="S11" s="1" t="s">
        <v>68</v>
      </c>
      <c r="T11" s="8" t="s">
        <v>122</v>
      </c>
      <c r="U11" s="69" t="s">
        <v>121</v>
      </c>
      <c r="V11" s="65" t="s">
        <v>115</v>
      </c>
      <c r="W11" s="63"/>
    </row>
    <row r="12" spans="2:23" s="10" customFormat="1" ht="75" x14ac:dyDescent="0.25">
      <c r="B12" s="5">
        <v>5</v>
      </c>
      <c r="C12" s="75" t="s">
        <v>102</v>
      </c>
      <c r="D12" s="69" t="s">
        <v>105</v>
      </c>
      <c r="E12" s="8" t="s">
        <v>117</v>
      </c>
      <c r="F12" s="16" t="s">
        <v>118</v>
      </c>
      <c r="G12" s="16" t="s">
        <v>119</v>
      </c>
      <c r="H12" s="2" t="s">
        <v>3</v>
      </c>
      <c r="I12" s="1">
        <f>IF(H12="","",VLOOKUP(H12,'[1]Matriz Probabilidade Impacto'!$C$5:$E$10,2,FALSE))</f>
        <v>5</v>
      </c>
      <c r="J12" s="1" t="s">
        <v>9</v>
      </c>
      <c r="K12" s="1">
        <f>IF(J12="","",VLOOKUP(J12,'[1]Matriz Probabilidade Impacto'!$C$16:$D$20,2,FALSE))</f>
        <v>8</v>
      </c>
      <c r="L12" s="1" t="str">
        <f t="shared" si="5"/>
        <v>Risco Alto</v>
      </c>
      <c r="M12" s="1">
        <f t="shared" si="6"/>
        <v>40</v>
      </c>
      <c r="N12" s="1" t="str">
        <f t="shared" si="7"/>
        <v>O risco alto deverá ser priorizado para tratamento, pois está fora do limite de apetite tolerado.</v>
      </c>
      <c r="O12" s="2" t="s">
        <v>84</v>
      </c>
      <c r="P12" s="1" t="s">
        <v>84</v>
      </c>
      <c r="Q12" s="1" t="s">
        <v>68</v>
      </c>
      <c r="R12" s="1" t="s">
        <v>84</v>
      </c>
      <c r="S12" s="1" t="s">
        <v>68</v>
      </c>
      <c r="T12" s="8" t="s">
        <v>123</v>
      </c>
      <c r="U12" s="69" t="s">
        <v>121</v>
      </c>
      <c r="V12" s="65" t="s">
        <v>115</v>
      </c>
      <c r="W12" s="63"/>
    </row>
    <row r="13" spans="2:23" s="10" customFormat="1" ht="78.75" customHeight="1" x14ac:dyDescent="0.25">
      <c r="B13" s="5">
        <v>6</v>
      </c>
      <c r="C13" s="74" t="s">
        <v>103</v>
      </c>
      <c r="D13" s="68" t="s">
        <v>106</v>
      </c>
      <c r="E13" s="8" t="s">
        <v>124</v>
      </c>
      <c r="F13" s="16" t="s">
        <v>125</v>
      </c>
      <c r="G13" s="7" t="s">
        <v>126</v>
      </c>
      <c r="H13" s="2" t="s">
        <v>3</v>
      </c>
      <c r="I13" s="1">
        <f>IF(H13="","",VLOOKUP(H13,'Matriz Probabilidade Impacto'!$C$5:$E$10,2,FALSE))</f>
        <v>5</v>
      </c>
      <c r="J13" s="1" t="s">
        <v>8</v>
      </c>
      <c r="K13" s="1">
        <f>IF(J13="","",VLOOKUP(J13,'Matriz Probabilidade Impacto'!$C$16:$D$20,2,FALSE))</f>
        <v>5</v>
      </c>
      <c r="L13" s="1" t="str">
        <f t="shared" ref="L13:L14" si="8">IF(M13="","",IF(M13&lt;10,"Risco Baixo",IF(M13&lt;40,"Risco Médio",IF(M13&lt;80,"Risco Alto",IF(M13&lt;101,"Risco Extremo")))))</f>
        <v>Risco Médio</v>
      </c>
      <c r="M13" s="1">
        <f t="shared" ref="M13:M14" si="9">IF(J13="","",I13*K13)</f>
        <v>25</v>
      </c>
      <c r="N13" s="1" t="str">
        <f t="shared" ref="N13:N14" si="10">IF(L13="","",IF(L13="Risco Baixo","O risco baixo está dentro do apetite a riscos da UFPA, portanto, deve ser apenas monitorado.",IF(L13="Risco Médio","O risco médio está dentro do apetite a riscos da UFPA, portanto, deve ser apenas monitorado.",IF(L13="Risco Alto","O risco alto deverá ser priorizado para tratamento, pois está fora do limite de apetite tolerado.",IF(L13="Risco Extremo","O risco extremo deverá ser priorizado para tratamento, pois está fora do limite de apetite tolerado.",)))))</f>
        <v>O risco médio está dentro do apetite a riscos da UFPA, portanto, deve ser apenas monitorado.</v>
      </c>
      <c r="O13" s="2" t="s">
        <v>84</v>
      </c>
      <c r="P13" s="1" t="s">
        <v>84</v>
      </c>
      <c r="Q13" s="1" t="s">
        <v>68</v>
      </c>
      <c r="R13" s="1" t="s">
        <v>84</v>
      </c>
      <c r="S13" s="1" t="s">
        <v>68</v>
      </c>
      <c r="T13" s="69" t="str">
        <f t="shared" ref="T13:T14" si="11">IF(L13="","",IF(L13="Risco Baixo","monitorar o risco.",IF(L13="Risco Médio","monitorar o risco.",IF(L13="Risco Alto","",IF(L13="Risco Extremo","",)))))</f>
        <v>monitorar o risco.</v>
      </c>
      <c r="U13" s="69" t="s">
        <v>127</v>
      </c>
      <c r="V13" s="65" t="str">
        <f t="shared" ref="V13:V14" si="12">IF(T13="monitorar o risco.","Contínuo","")</f>
        <v>Contínuo</v>
      </c>
      <c r="W13" s="63"/>
    </row>
    <row r="14" spans="2:23" s="10" customFormat="1" ht="77.25" customHeight="1" thickBot="1" x14ac:dyDescent="0.3">
      <c r="B14" s="6">
        <v>7</v>
      </c>
      <c r="C14" s="125" t="s">
        <v>110</v>
      </c>
      <c r="D14" s="67" t="s">
        <v>106</v>
      </c>
      <c r="E14" s="9" t="s">
        <v>128</v>
      </c>
      <c r="F14" s="61" t="s">
        <v>130</v>
      </c>
      <c r="G14" s="62" t="s">
        <v>129</v>
      </c>
      <c r="H14" s="3" t="s">
        <v>3</v>
      </c>
      <c r="I14" s="4">
        <f>IF(H14="","",VLOOKUP(H14,'Matriz Probabilidade Impacto'!$C$5:$E$10,2,FALSE))</f>
        <v>5</v>
      </c>
      <c r="J14" s="4" t="s">
        <v>8</v>
      </c>
      <c r="K14" s="4">
        <f>IF(J14="","",VLOOKUP(J14,'Matriz Probabilidade Impacto'!$C$16:$D$20,2,FALSE))</f>
        <v>5</v>
      </c>
      <c r="L14" s="4" t="str">
        <f t="shared" si="8"/>
        <v>Risco Médio</v>
      </c>
      <c r="M14" s="4">
        <f t="shared" si="9"/>
        <v>25</v>
      </c>
      <c r="N14" s="4" t="str">
        <f t="shared" si="10"/>
        <v>O risco médio está dentro do apetite a riscos da UFPA, portanto, deve ser apenas monitorado.</v>
      </c>
      <c r="O14" s="3" t="s">
        <v>84</v>
      </c>
      <c r="P14" s="4" t="s">
        <v>84</v>
      </c>
      <c r="Q14" s="4" t="s">
        <v>68</v>
      </c>
      <c r="R14" s="4" t="s">
        <v>84</v>
      </c>
      <c r="S14" s="4" t="s">
        <v>68</v>
      </c>
      <c r="T14" s="67" t="str">
        <f t="shared" si="11"/>
        <v>monitorar o risco.</v>
      </c>
      <c r="U14" s="67" t="s">
        <v>131</v>
      </c>
      <c r="V14" s="66" t="str">
        <f t="shared" si="12"/>
        <v>Contínuo</v>
      </c>
      <c r="W14" s="64"/>
    </row>
  </sheetData>
  <mergeCells count="18">
    <mergeCell ref="G2:H2"/>
    <mergeCell ref="B2:D2"/>
    <mergeCell ref="N6:N7"/>
    <mergeCell ref="B5:G5"/>
    <mergeCell ref="W6:W7"/>
    <mergeCell ref="O5:V5"/>
    <mergeCell ref="T6:V6"/>
    <mergeCell ref="B6:B7"/>
    <mergeCell ref="D6:D7"/>
    <mergeCell ref="E6:E7"/>
    <mergeCell ref="F6:F7"/>
    <mergeCell ref="G6:G7"/>
    <mergeCell ref="O6:R6"/>
    <mergeCell ref="H5:N5"/>
    <mergeCell ref="H6:I6"/>
    <mergeCell ref="J6:K6"/>
    <mergeCell ref="L6:M6"/>
    <mergeCell ref="C6:C7"/>
  </mergeCells>
  <conditionalFormatting sqref="H9:K9 H13:K14">
    <cfRule type="cellIs" dxfId="193" priority="1697" operator="equal">
      <formula>1</formula>
    </cfRule>
    <cfRule type="cellIs" dxfId="192" priority="1701" operator="equal">
      <formula>2</formula>
    </cfRule>
    <cfRule type="cellIs" dxfId="191" priority="1702" operator="equal">
      <formula>5</formula>
    </cfRule>
    <cfRule type="cellIs" dxfId="190" priority="1703" operator="equal">
      <formula>8</formula>
    </cfRule>
    <cfRule type="cellIs" dxfId="189" priority="1705" operator="equal">
      <formula>10</formula>
    </cfRule>
  </conditionalFormatting>
  <conditionalFormatting sqref="O9:S9">
    <cfRule type="cellIs" dxfId="188" priority="1668" operator="equal">
      <formula>"RB"</formula>
    </cfRule>
    <cfRule type="cellIs" dxfId="187" priority="1669" operator="equal">
      <formula>"RM"</formula>
    </cfRule>
    <cfRule type="cellIs" dxfId="186" priority="1670" operator="equal">
      <formula>"RA"</formula>
    </cfRule>
    <cfRule type="cellIs" dxfId="185" priority="1671" operator="equal">
      <formula>"RE"</formula>
    </cfRule>
  </conditionalFormatting>
  <conditionalFormatting sqref="H9 H13:H14">
    <cfRule type="cellIs" dxfId="184" priority="1696" operator="equal">
      <formula>10</formula>
    </cfRule>
    <cfRule type="cellIs" dxfId="183" priority="1698" operator="equal">
      <formula>1</formula>
    </cfRule>
    <cfRule type="cellIs" dxfId="182" priority="1699" operator="equal">
      <formula>2</formula>
    </cfRule>
    <cfRule type="cellIs" dxfId="181" priority="1700" operator="equal">
      <formula>5</formula>
    </cfRule>
  </conditionalFormatting>
  <conditionalFormatting sqref="M9 M13:M14">
    <cfRule type="cellIs" dxfId="180" priority="1622" operator="lessThan">
      <formula>10</formula>
    </cfRule>
    <cfRule type="cellIs" dxfId="179" priority="1623" operator="lessThan">
      <formula>40</formula>
    </cfRule>
    <cfRule type="cellIs" dxfId="178" priority="1624" operator="lessThan">
      <formula>80</formula>
    </cfRule>
    <cfRule type="cellIs" dxfId="177" priority="1625" operator="lessThan">
      <formula>101</formula>
    </cfRule>
  </conditionalFormatting>
  <conditionalFormatting sqref="L9 L13:L14">
    <cfRule type="cellIs" dxfId="176" priority="1618" operator="equal">
      <formula>"Risco Baixo"</formula>
    </cfRule>
    <cfRule type="cellIs" dxfId="175" priority="1619" operator="equal">
      <formula>"Risco Médio"</formula>
    </cfRule>
    <cfRule type="cellIs" dxfId="174" priority="1620" operator="equal">
      <formula>"Risco Alto"</formula>
    </cfRule>
    <cfRule type="cellIs" dxfId="173" priority="1621" operator="equal">
      <formula>"Risco Extremo"</formula>
    </cfRule>
  </conditionalFormatting>
  <conditionalFormatting sqref="N9 N13:N14">
    <cfRule type="cellIs" dxfId="172" priority="1614" operator="equal">
      <formula>"Risco Baixo é tolerado. A ação de tratamento é Gerenciar o Risco."</formula>
    </cfRule>
    <cfRule type="cellIs" dxfId="171" priority="1615" operator="equal">
      <formula>"Risco Médio é tolerado. A ação de tratamento é Gerenciar o Risco."</formula>
    </cfRule>
    <cfRule type="cellIs" dxfId="170" priority="1616" operator="equal">
      <formula>"Risco Alto não é tolerado. Deverá ser criada ação de tratamento."</formula>
    </cfRule>
    <cfRule type="cellIs" dxfId="169" priority="1617" operator="equal">
      <formula>"Risco Extremo não é tolerado. Deverá ser criada ação de tratamento."</formula>
    </cfRule>
  </conditionalFormatting>
  <conditionalFormatting sqref="M9 M13:M14">
    <cfRule type="cellIs" dxfId="168" priority="1593" operator="equal">
      <formula>""</formula>
    </cfRule>
    <cfRule type="cellIs" dxfId="167" priority="1606" operator="lessThan">
      <formula>10</formula>
    </cfRule>
    <cfRule type="cellIs" dxfId="166" priority="1607" operator="lessThan">
      <formula>40</formula>
    </cfRule>
    <cfRule type="cellIs" dxfId="165" priority="1608" operator="lessThan">
      <formula>80</formula>
    </cfRule>
    <cfRule type="cellIs" dxfId="164" priority="1609" operator="lessThan">
      <formula>101</formula>
    </cfRule>
  </conditionalFormatting>
  <conditionalFormatting sqref="L9 L13:L14">
    <cfRule type="cellIs" dxfId="163" priority="1594" operator="equal">
      <formula>""</formula>
    </cfRule>
    <cfRule type="cellIs" dxfId="162" priority="1602" operator="equal">
      <formula>"Risco Baixo"</formula>
    </cfRule>
    <cfRule type="cellIs" dxfId="161" priority="1603" operator="equal">
      <formula>"Risco Médio"</formula>
    </cfRule>
    <cfRule type="cellIs" dxfId="160" priority="1604" operator="equal">
      <formula>"Risco Alto"</formula>
    </cfRule>
    <cfRule type="cellIs" dxfId="159" priority="1605" operator="equal">
      <formula>"Risco Extremo"</formula>
    </cfRule>
  </conditionalFormatting>
  <conditionalFormatting sqref="N9 N13:N14">
    <cfRule type="cellIs" dxfId="158" priority="1592" operator="equal">
      <formula>""</formula>
    </cfRule>
    <cfRule type="cellIs" dxfId="157" priority="1598" operator="equal">
      <formula>"Risco Baixo é tolerado. A ação de tratamento é Gerenciar o Risco."</formula>
    </cfRule>
    <cfRule type="cellIs" dxfId="156" priority="1599" operator="equal">
      <formula>"Risco Médio é tolerado. A ação de tratamento é Gerenciar o Risco."</formula>
    </cfRule>
    <cfRule type="cellIs" dxfId="155" priority="1600" operator="equal">
      <formula>"Risco Alto não é tolerado. Deverá ser criada ação de tratamento."</formula>
    </cfRule>
    <cfRule type="cellIs" dxfId="154" priority="1601" operator="equal">
      <formula>"Risco Extremo não é tolerado. Deverá ser criada ação de tratamento."</formula>
    </cfRule>
  </conditionalFormatting>
  <conditionalFormatting sqref="I9 K9 K13:K14 I13:I14">
    <cfRule type="cellIs" dxfId="153" priority="1596" operator="equal">
      <formula>""</formula>
    </cfRule>
  </conditionalFormatting>
  <conditionalFormatting sqref="M9">
    <cfRule type="cellIs" dxfId="152" priority="1583" operator="equal">
      <formula>""</formula>
    </cfRule>
    <cfRule type="cellIs" dxfId="151" priority="1584" operator="lessThan">
      <formula>10</formula>
    </cfRule>
    <cfRule type="cellIs" dxfId="150" priority="1585" operator="lessThan">
      <formula>40</formula>
    </cfRule>
    <cfRule type="cellIs" dxfId="149" priority="1586" operator="lessThan">
      <formula>80</formula>
    </cfRule>
    <cfRule type="cellIs" dxfId="148" priority="1587" operator="lessThan">
      <formula>101</formula>
    </cfRule>
  </conditionalFormatting>
  <conditionalFormatting sqref="L9">
    <cfRule type="cellIs" dxfId="147" priority="1578" operator="equal">
      <formula>""</formula>
    </cfRule>
    <cfRule type="cellIs" dxfId="146" priority="1579" operator="equal">
      <formula>"Risco Baixo"</formula>
    </cfRule>
    <cfRule type="cellIs" dxfId="145" priority="1580" operator="equal">
      <formula>"Risco Médio"</formula>
    </cfRule>
    <cfRule type="cellIs" dxfId="144" priority="1581" operator="equal">
      <formula>"Risco Alto"</formula>
    </cfRule>
    <cfRule type="cellIs" dxfId="143" priority="1582" operator="equal">
      <formula>"Risco Extremo"</formula>
    </cfRule>
  </conditionalFormatting>
  <conditionalFormatting sqref="N9">
    <cfRule type="cellIs" dxfId="142" priority="1573" operator="equal">
      <formula>""</formula>
    </cfRule>
    <cfRule type="cellIs" dxfId="141" priority="1574" operator="equal">
      <formula>"Risco Baixo é tolerado. A ação de tratamento é Gerenciar o Risco."</formula>
    </cfRule>
    <cfRule type="cellIs" dxfId="140" priority="1575" operator="equal">
      <formula>"Risco Médio é tolerado. A ação de tratamento é Gerenciar o Risco."</formula>
    </cfRule>
    <cfRule type="cellIs" dxfId="139" priority="1576" operator="equal">
      <formula>"Risco Alto não é tolerado. Deverá ser criada ação de tratamento."</formula>
    </cfRule>
    <cfRule type="cellIs" dxfId="138" priority="1577" operator="equal">
      <formula>"Risco Extremo não é tolerado. Deverá ser criada ação de tratamento."</formula>
    </cfRule>
  </conditionalFormatting>
  <conditionalFormatting sqref="I9">
    <cfRule type="cellIs" dxfId="137" priority="1572" operator="equal">
      <formula>""</formula>
    </cfRule>
  </conditionalFormatting>
  <conditionalFormatting sqref="K9">
    <cfRule type="cellIs" dxfId="136" priority="1571" operator="equal">
      <formula>""</formula>
    </cfRule>
  </conditionalFormatting>
  <conditionalFormatting sqref="N9 N13:N14">
    <cfRule type="cellIs" dxfId="135" priority="1552" operator="equal">
      <formula>""</formula>
    </cfRule>
    <cfRule type="cellIs" dxfId="134" priority="1553" operator="equal">
      <formula>"O risco baixo está dentro do apetite a riscos da UFPA, portanto, deve ser apenas monitorado."</formula>
    </cfRule>
    <cfRule type="cellIs" dxfId="133" priority="1554" operator="equal">
      <formula>"O risco médio está dentro do apetite a riscos da UFPA, portanto, deve ser apenas monitorado."</formula>
    </cfRule>
    <cfRule type="cellIs" dxfId="132" priority="1555" operator="equal">
      <formula>"O risco alto deverá ser priorizado para tratamento, pois está fora do limite de apetite tolerado."</formula>
    </cfRule>
    <cfRule type="cellIs" dxfId="131" priority="1556" operator="equal">
      <formula>"O risco extremo deverá ser priorizado para tratamento, pois está fora do limite de apetite tolerado."</formula>
    </cfRule>
  </conditionalFormatting>
  <conditionalFormatting sqref="H8:K8">
    <cfRule type="cellIs" dxfId="130" priority="124" operator="equal">
      <formula>1</formula>
    </cfRule>
    <cfRule type="cellIs" dxfId="129" priority="128" operator="equal">
      <formula>2</formula>
    </cfRule>
    <cfRule type="cellIs" dxfId="128" priority="129" operator="equal">
      <formula>5</formula>
    </cfRule>
    <cfRule type="cellIs" dxfId="127" priority="130" operator="equal">
      <formula>8</formula>
    </cfRule>
    <cfRule type="cellIs" dxfId="126" priority="131" operator="equal">
      <formula>10</formula>
    </cfRule>
  </conditionalFormatting>
  <conditionalFormatting sqref="O8:S8">
    <cfRule type="cellIs" dxfId="125" priority="119" operator="equal">
      <formula>"RB"</formula>
    </cfRule>
    <cfRule type="cellIs" dxfId="124" priority="120" operator="equal">
      <formula>"RM"</formula>
    </cfRule>
    <cfRule type="cellIs" dxfId="123" priority="121" operator="equal">
      <formula>"RA"</formula>
    </cfRule>
    <cfRule type="cellIs" dxfId="122" priority="122" operator="equal">
      <formula>"RE"</formula>
    </cfRule>
  </conditionalFormatting>
  <conditionalFormatting sqref="H8">
    <cfRule type="cellIs" dxfId="121" priority="123" operator="equal">
      <formula>10</formula>
    </cfRule>
    <cfRule type="cellIs" dxfId="120" priority="125" operator="equal">
      <formula>1</formula>
    </cfRule>
    <cfRule type="cellIs" dxfId="119" priority="126" operator="equal">
      <formula>2</formula>
    </cfRule>
    <cfRule type="cellIs" dxfId="118" priority="127" operator="equal">
      <formula>5</formula>
    </cfRule>
  </conditionalFormatting>
  <conditionalFormatting sqref="M8">
    <cfRule type="cellIs" dxfId="117" priority="115" operator="lessThan">
      <formula>10</formula>
    </cfRule>
    <cfRule type="cellIs" dxfId="116" priority="116" operator="lessThan">
      <formula>40</formula>
    </cfRule>
    <cfRule type="cellIs" dxfId="115" priority="117" operator="lessThan">
      <formula>80</formula>
    </cfRule>
    <cfRule type="cellIs" dxfId="114" priority="118" operator="lessThan">
      <formula>101</formula>
    </cfRule>
  </conditionalFormatting>
  <conditionalFormatting sqref="L8">
    <cfRule type="cellIs" dxfId="113" priority="111" operator="equal">
      <formula>"Risco Baixo"</formula>
    </cfRule>
    <cfRule type="cellIs" dxfId="112" priority="112" operator="equal">
      <formula>"Risco Médio"</formula>
    </cfRule>
    <cfRule type="cellIs" dxfId="111" priority="113" operator="equal">
      <formula>"Risco Alto"</formula>
    </cfRule>
    <cfRule type="cellIs" dxfId="110" priority="114" operator="equal">
      <formula>"Risco Extremo"</formula>
    </cfRule>
  </conditionalFormatting>
  <conditionalFormatting sqref="N8">
    <cfRule type="cellIs" dxfId="109" priority="107" operator="equal">
      <formula>"Risco Baixo é tolerado. A ação de tratamento é Gerenciar o Risco."</formula>
    </cfRule>
    <cfRule type="cellIs" dxfId="108" priority="108" operator="equal">
      <formula>"Risco Médio é tolerado. A ação de tratamento é Gerenciar o Risco."</formula>
    </cfRule>
    <cfRule type="cellIs" dxfId="107" priority="109" operator="equal">
      <formula>"Risco Alto não é tolerado. Deverá ser criada ação de tratamento."</formula>
    </cfRule>
    <cfRule type="cellIs" dxfId="106" priority="110" operator="equal">
      <formula>"Risco Extremo não é tolerado. Deverá ser criada ação de tratamento."</formula>
    </cfRule>
  </conditionalFormatting>
  <conditionalFormatting sqref="M8">
    <cfRule type="cellIs" dxfId="105" priority="92" operator="equal">
      <formula>""</formula>
    </cfRule>
    <cfRule type="cellIs" dxfId="104" priority="103" operator="lessThan">
      <formula>10</formula>
    </cfRule>
    <cfRule type="cellIs" dxfId="103" priority="104" operator="lessThan">
      <formula>40</formula>
    </cfRule>
    <cfRule type="cellIs" dxfId="102" priority="105" operator="lessThan">
      <formula>80</formula>
    </cfRule>
    <cfRule type="cellIs" dxfId="101" priority="106" operator="lessThan">
      <formula>101</formula>
    </cfRule>
  </conditionalFormatting>
  <conditionalFormatting sqref="L8">
    <cfRule type="cellIs" dxfId="100" priority="93" operator="equal">
      <formula>""</formula>
    </cfRule>
    <cfRule type="cellIs" dxfId="99" priority="99" operator="equal">
      <formula>"Risco Baixo"</formula>
    </cfRule>
    <cfRule type="cellIs" dxfId="98" priority="100" operator="equal">
      <formula>"Risco Médio"</formula>
    </cfRule>
    <cfRule type="cellIs" dxfId="97" priority="101" operator="equal">
      <formula>"Risco Alto"</formula>
    </cfRule>
    <cfRule type="cellIs" dxfId="96" priority="102" operator="equal">
      <formula>"Risco Extremo"</formula>
    </cfRule>
  </conditionalFormatting>
  <conditionalFormatting sqref="N8">
    <cfRule type="cellIs" dxfId="95" priority="91" operator="equal">
      <formula>""</formula>
    </cfRule>
    <cfRule type="cellIs" dxfId="94" priority="95" operator="equal">
      <formula>"Risco Baixo é tolerado. A ação de tratamento é Gerenciar o Risco."</formula>
    </cfRule>
    <cfRule type="cellIs" dxfId="93" priority="96" operator="equal">
      <formula>"Risco Médio é tolerado. A ação de tratamento é Gerenciar o Risco."</formula>
    </cfRule>
    <cfRule type="cellIs" dxfId="92" priority="97" operator="equal">
      <formula>"Risco Alto não é tolerado. Deverá ser criada ação de tratamento."</formula>
    </cfRule>
    <cfRule type="cellIs" dxfId="91" priority="98" operator="equal">
      <formula>"Risco Extremo não é tolerado. Deverá ser criada ação de tratamento."</formula>
    </cfRule>
  </conditionalFormatting>
  <conditionalFormatting sqref="K8 I8">
    <cfRule type="cellIs" dxfId="90" priority="94" operator="equal">
      <formula>""</formula>
    </cfRule>
  </conditionalFormatting>
  <conditionalFormatting sqref="M8">
    <cfRule type="cellIs" dxfId="89" priority="86" operator="equal">
      <formula>""</formula>
    </cfRule>
    <cfRule type="cellIs" dxfId="88" priority="87" operator="lessThan">
      <formula>10</formula>
    </cfRule>
    <cfRule type="cellIs" dxfId="87" priority="88" operator="lessThan">
      <formula>40</formula>
    </cfRule>
    <cfRule type="cellIs" dxfId="86" priority="89" operator="lessThan">
      <formula>80</formula>
    </cfRule>
    <cfRule type="cellIs" dxfId="85" priority="90" operator="lessThan">
      <formula>101</formula>
    </cfRule>
  </conditionalFormatting>
  <conditionalFormatting sqref="L8">
    <cfRule type="cellIs" dxfId="84" priority="81" operator="equal">
      <formula>""</formula>
    </cfRule>
    <cfRule type="cellIs" dxfId="83" priority="82" operator="equal">
      <formula>"Risco Baixo"</formula>
    </cfRule>
    <cfRule type="cellIs" dxfId="82" priority="83" operator="equal">
      <formula>"Risco Médio"</formula>
    </cfRule>
    <cfRule type="cellIs" dxfId="81" priority="84" operator="equal">
      <formula>"Risco Alto"</formula>
    </cfRule>
    <cfRule type="cellIs" dxfId="80" priority="85" operator="equal">
      <formula>"Risco Extremo"</formula>
    </cfRule>
  </conditionalFormatting>
  <conditionalFormatting sqref="N8">
    <cfRule type="cellIs" dxfId="79" priority="76" operator="equal">
      <formula>""</formula>
    </cfRule>
    <cfRule type="cellIs" dxfId="78" priority="77" operator="equal">
      <formula>"Risco Baixo é tolerado. A ação de tratamento é Gerenciar o Risco."</formula>
    </cfRule>
    <cfRule type="cellIs" dxfId="77" priority="78" operator="equal">
      <formula>"Risco Médio é tolerado. A ação de tratamento é Gerenciar o Risco."</formula>
    </cfRule>
    <cfRule type="cellIs" dxfId="76" priority="79" operator="equal">
      <formula>"Risco Alto não é tolerado. Deverá ser criada ação de tratamento."</formula>
    </cfRule>
    <cfRule type="cellIs" dxfId="75" priority="80" operator="equal">
      <formula>"Risco Extremo não é tolerado. Deverá ser criada ação de tratamento."</formula>
    </cfRule>
  </conditionalFormatting>
  <conditionalFormatting sqref="I8">
    <cfRule type="cellIs" dxfId="74" priority="75" operator="equal">
      <formula>""</formula>
    </cfRule>
  </conditionalFormatting>
  <conditionalFormatting sqref="K8">
    <cfRule type="cellIs" dxfId="73" priority="74" operator="equal">
      <formula>""</formula>
    </cfRule>
  </conditionalFormatting>
  <conditionalFormatting sqref="N8">
    <cfRule type="cellIs" dxfId="72" priority="69" operator="equal">
      <formula>""</formula>
    </cfRule>
    <cfRule type="cellIs" dxfId="71" priority="70" operator="equal">
      <formula>"O risco baixo está dentro do apetite a riscos da UFPA, portanto, deve ser apenas monitorado."</formula>
    </cfRule>
    <cfRule type="cellIs" dxfId="70" priority="71" operator="equal">
      <formula>"O risco médio está dentro do apetite a riscos da UFPA, portanto, deve ser apenas monitorado."</formula>
    </cfRule>
    <cfRule type="cellIs" dxfId="69" priority="72" operator="equal">
      <formula>"O risco alto deverá ser priorizado para tratamento, pois está fora do limite de apetite tolerado."</formula>
    </cfRule>
    <cfRule type="cellIs" dxfId="68" priority="73" operator="equal">
      <formula>"O risco extremo deverá ser priorizado para tratamento, pois está fora do limite de apetite tolerado."</formula>
    </cfRule>
  </conditionalFormatting>
  <conditionalFormatting sqref="H10:K12">
    <cfRule type="cellIs" dxfId="67" priority="61" operator="equal">
      <formula>1</formula>
    </cfRule>
    <cfRule type="cellIs" dxfId="66" priority="65" operator="equal">
      <formula>2</formula>
    </cfRule>
    <cfRule type="cellIs" dxfId="65" priority="66" operator="equal">
      <formula>5</formula>
    </cfRule>
    <cfRule type="cellIs" dxfId="64" priority="67" operator="equal">
      <formula>8</formula>
    </cfRule>
    <cfRule type="cellIs" dxfId="63" priority="68" operator="equal">
      <formula>10</formula>
    </cfRule>
  </conditionalFormatting>
  <conditionalFormatting sqref="O10:S12">
    <cfRule type="cellIs" dxfId="62" priority="56" operator="equal">
      <formula>"RB"</formula>
    </cfRule>
    <cfRule type="cellIs" dxfId="61" priority="57" operator="equal">
      <formula>"RM"</formula>
    </cfRule>
    <cfRule type="cellIs" dxfId="60" priority="58" operator="equal">
      <formula>"RA"</formula>
    </cfRule>
    <cfRule type="cellIs" dxfId="59" priority="59" operator="equal">
      <formula>"RE"</formula>
    </cfRule>
  </conditionalFormatting>
  <conditionalFormatting sqref="H10:H12">
    <cfRule type="cellIs" dxfId="58" priority="60" operator="equal">
      <formula>10</formula>
    </cfRule>
    <cfRule type="cellIs" dxfId="57" priority="62" operator="equal">
      <formula>1</formula>
    </cfRule>
    <cfRule type="cellIs" dxfId="56" priority="63" operator="equal">
      <formula>2</formula>
    </cfRule>
    <cfRule type="cellIs" dxfId="55" priority="64" operator="equal">
      <formula>5</formula>
    </cfRule>
  </conditionalFormatting>
  <conditionalFormatting sqref="M10:M12">
    <cfRule type="cellIs" dxfId="54" priority="52" operator="lessThan">
      <formula>10</formula>
    </cfRule>
    <cfRule type="cellIs" dxfId="53" priority="53" operator="lessThan">
      <formula>40</formula>
    </cfRule>
    <cfRule type="cellIs" dxfId="52" priority="54" operator="lessThan">
      <formula>80</formula>
    </cfRule>
    <cfRule type="cellIs" dxfId="51" priority="55" operator="lessThan">
      <formula>101</formula>
    </cfRule>
  </conditionalFormatting>
  <conditionalFormatting sqref="L11:L12">
    <cfRule type="cellIs" dxfId="50" priority="48" operator="equal">
      <formula>"Risco Baixo"</formula>
    </cfRule>
    <cfRule type="cellIs" dxfId="49" priority="49" operator="equal">
      <formula>"Risco Médio"</formula>
    </cfRule>
    <cfRule type="cellIs" dxfId="48" priority="50" operator="equal">
      <formula>"Risco Alto"</formula>
    </cfRule>
    <cfRule type="cellIs" dxfId="47" priority="51" operator="equal">
      <formula>"Risco Extremo"</formula>
    </cfRule>
  </conditionalFormatting>
  <conditionalFormatting sqref="N10:N12">
    <cfRule type="cellIs" dxfId="46" priority="44" operator="equal">
      <formula>"Risco Baixo é tolerado. A ação de tratamento é Gerenciar o Risco."</formula>
    </cfRule>
    <cfRule type="cellIs" dxfId="45" priority="45" operator="equal">
      <formula>"Risco Médio é tolerado. A ação de tratamento é Gerenciar o Risco."</formula>
    </cfRule>
    <cfRule type="cellIs" dxfId="44" priority="46" operator="equal">
      <formula>"Risco Alto não é tolerado. Deverá ser criada ação de tratamento."</formula>
    </cfRule>
    <cfRule type="cellIs" dxfId="43" priority="47" operator="equal">
      <formula>"Risco Extremo não é tolerado. Deverá ser criada ação de tratamento."</formula>
    </cfRule>
  </conditionalFormatting>
  <conditionalFormatting sqref="M10:M12">
    <cfRule type="cellIs" dxfId="42" priority="29" operator="equal">
      <formula>""</formula>
    </cfRule>
    <cfRule type="cellIs" dxfId="41" priority="40" operator="lessThan">
      <formula>10</formula>
    </cfRule>
    <cfRule type="cellIs" dxfId="40" priority="41" operator="lessThan">
      <formula>40</formula>
    </cfRule>
    <cfRule type="cellIs" dxfId="39" priority="42" operator="lessThan">
      <formula>80</formula>
    </cfRule>
    <cfRule type="cellIs" dxfId="38" priority="43" operator="lessThan">
      <formula>101</formula>
    </cfRule>
  </conditionalFormatting>
  <conditionalFormatting sqref="L11:L12">
    <cfRule type="cellIs" dxfId="37" priority="30" operator="equal">
      <formula>""</formula>
    </cfRule>
    <cfRule type="cellIs" dxfId="36" priority="36" operator="equal">
      <formula>"Risco Baixo"</formula>
    </cfRule>
    <cfRule type="cellIs" dxfId="35" priority="37" operator="equal">
      <formula>"Risco Médio"</formula>
    </cfRule>
    <cfRule type="cellIs" dxfId="34" priority="38" operator="equal">
      <formula>"Risco Alto"</formula>
    </cfRule>
    <cfRule type="cellIs" dxfId="33" priority="39" operator="equal">
      <formula>"Risco Extremo"</formula>
    </cfRule>
  </conditionalFormatting>
  <conditionalFormatting sqref="N10:N12">
    <cfRule type="cellIs" dxfId="32" priority="28" operator="equal">
      <formula>""</formula>
    </cfRule>
    <cfRule type="cellIs" dxfId="31" priority="32" operator="equal">
      <formula>"Risco Baixo é tolerado. A ação de tratamento é Gerenciar o Risco."</formula>
    </cfRule>
    <cfRule type="cellIs" dxfId="30" priority="33" operator="equal">
      <formula>"Risco Médio é tolerado. A ação de tratamento é Gerenciar o Risco."</formula>
    </cfRule>
    <cfRule type="cellIs" dxfId="29" priority="34" operator="equal">
      <formula>"Risco Alto não é tolerado. Deverá ser criada ação de tratamento."</formula>
    </cfRule>
    <cfRule type="cellIs" dxfId="28" priority="35" operator="equal">
      <formula>"Risco Extremo não é tolerado. Deverá ser criada ação de tratamento."</formula>
    </cfRule>
  </conditionalFormatting>
  <conditionalFormatting sqref="I10:I12 K10:K12">
    <cfRule type="cellIs" dxfId="27" priority="31" operator="equal">
      <formula>""</formula>
    </cfRule>
  </conditionalFormatting>
  <conditionalFormatting sqref="N10:N12">
    <cfRule type="cellIs" dxfId="26" priority="23" operator="equal">
      <formula>""</formula>
    </cfRule>
    <cfRule type="cellIs" dxfId="25" priority="24" operator="equal">
      <formula>"O risco baixo está dentro do apetite a riscos da UFPA, portanto, deve ser apenas monitorado."</formula>
    </cfRule>
    <cfRule type="cellIs" dxfId="24" priority="25" operator="equal">
      <formula>"O risco médio está dentro do apetite a riscos da UFPA, portanto, deve ser apenas monitorado."</formula>
    </cfRule>
    <cfRule type="cellIs" dxfId="23" priority="26" operator="equal">
      <formula>"O risco alto deverá ser priorizado para tratamento, pois está fora do limite de apetite tolerado."</formula>
    </cfRule>
    <cfRule type="cellIs" dxfId="22" priority="27" operator="equal">
      <formula>"O risco extremo deverá ser priorizado para tratamento, pois está fora do limite de apetite tolerado."</formula>
    </cfRule>
  </conditionalFormatting>
  <conditionalFormatting sqref="L10">
    <cfRule type="cellIs" dxfId="21" priority="19" operator="equal">
      <formula>"Risco Baixo"</formula>
    </cfRule>
    <cfRule type="cellIs" dxfId="20" priority="20" operator="equal">
      <formula>"Risco Médio"</formula>
    </cfRule>
    <cfRule type="cellIs" dxfId="19" priority="21" operator="equal">
      <formula>"Risco Alto"</formula>
    </cfRule>
    <cfRule type="cellIs" dxfId="18" priority="22" operator="equal">
      <formula>"Risco Extremo"</formula>
    </cfRule>
  </conditionalFormatting>
  <conditionalFormatting sqref="L10">
    <cfRule type="cellIs" dxfId="17" priority="14" operator="equal">
      <formula>""</formula>
    </cfRule>
    <cfRule type="cellIs" dxfId="16" priority="15" operator="equal">
      <formula>"Risco Baixo"</formula>
    </cfRule>
    <cfRule type="cellIs" dxfId="15" priority="16" operator="equal">
      <formula>"Risco Médio"</formula>
    </cfRule>
    <cfRule type="cellIs" dxfId="14" priority="17" operator="equal">
      <formula>"Risco Alto"</formula>
    </cfRule>
    <cfRule type="cellIs" dxfId="13" priority="18" operator="equal">
      <formula>"Risco Extremo"</formula>
    </cfRule>
  </conditionalFormatting>
  <conditionalFormatting sqref="L10">
    <cfRule type="cellIs" dxfId="12" priority="9" operator="equal">
      <formula>""</formula>
    </cfRule>
    <cfRule type="cellIs" dxfId="11" priority="10" operator="equal">
      <formula>"Risco Baixo"</formula>
    </cfRule>
    <cfRule type="cellIs" dxfId="10" priority="11" operator="equal">
      <formula>"Risco Médio"</formula>
    </cfRule>
    <cfRule type="cellIs" dxfId="9" priority="12" operator="equal">
      <formula>"Risco Alto"</formula>
    </cfRule>
    <cfRule type="cellIs" dxfId="8" priority="13" operator="equal">
      <formula>"Risco Extremo"</formula>
    </cfRule>
  </conditionalFormatting>
  <conditionalFormatting sqref="O13:S13">
    <cfRule type="cellIs" dxfId="7" priority="5" operator="equal">
      <formula>"RB"</formula>
    </cfRule>
    <cfRule type="cellIs" dxfId="6" priority="6" operator="equal">
      <formula>"RM"</formula>
    </cfRule>
    <cfRule type="cellIs" dxfId="5" priority="7" operator="equal">
      <formula>"RA"</formula>
    </cfRule>
    <cfRule type="cellIs" dxfId="4" priority="8" operator="equal">
      <formula>"RE"</formula>
    </cfRule>
  </conditionalFormatting>
  <conditionalFormatting sqref="O14:S14">
    <cfRule type="cellIs" dxfId="3" priority="1" operator="equal">
      <formula>"RB"</formula>
    </cfRule>
    <cfRule type="cellIs" dxfId="2" priority="2" operator="equal">
      <formula>"RM"</formula>
    </cfRule>
    <cfRule type="cellIs" dxfId="1" priority="3" operator="equal">
      <formula>"RA"</formula>
    </cfRule>
    <cfRule type="cellIs" dxfId="0" priority="4" operator="equal">
      <formula>"RE"</formula>
    </cfRule>
  </conditionalFormatting>
  <dataValidations count="3">
    <dataValidation type="list" allowBlank="1" showInputMessage="1" showErrorMessage="1" sqref="O8:S14">
      <formula1>"Sim,Não"</formula1>
    </dataValidation>
    <dataValidation type="list" allowBlank="1" showInputMessage="1" showErrorMessage="1" sqref="H8:H14">
      <formula1>"Muito Baixa,Baixa,Média,Alta,Muito Alta"</formula1>
    </dataValidation>
    <dataValidation type="list" allowBlank="1" showInputMessage="1" showErrorMessage="1" sqref="J8:J14">
      <formula1>"Muito Baixo,Baixo,Médio,Alto,Muito Alto"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9"/>
    <col min="2" max="2" width="1.140625" style="19" customWidth="1"/>
    <col min="3" max="3" width="22.5703125" style="19" customWidth="1"/>
    <col min="4" max="4" width="9.28515625" style="19" customWidth="1"/>
    <col min="5" max="5" width="62.85546875" style="19" customWidth="1"/>
    <col min="6" max="6" width="1.140625" style="19" customWidth="1"/>
    <col min="7" max="7" width="9.140625" style="19"/>
    <col min="8" max="9" width="9.140625" style="19" customWidth="1"/>
    <col min="10" max="16384" width="9.140625" style="19"/>
  </cols>
  <sheetData>
    <row r="3" spans="3:5" ht="4.5" customHeight="1" thickBot="1" x14ac:dyDescent="0.3"/>
    <row r="4" spans="3:5" ht="16.5" thickBot="1" x14ac:dyDescent="0.3">
      <c r="C4" s="106" t="s">
        <v>73</v>
      </c>
      <c r="D4" s="107"/>
      <c r="E4" s="108"/>
    </row>
    <row r="5" spans="3:5" ht="16.5" thickBot="1" x14ac:dyDescent="0.3">
      <c r="C5" s="21" t="s">
        <v>0</v>
      </c>
      <c r="D5" s="22" t="s">
        <v>1</v>
      </c>
      <c r="E5" s="23" t="s">
        <v>70</v>
      </c>
    </row>
    <row r="6" spans="3:5" ht="49.5" customHeight="1" x14ac:dyDescent="0.25">
      <c r="C6" s="31" t="s">
        <v>4</v>
      </c>
      <c r="D6" s="24">
        <v>1</v>
      </c>
      <c r="E6" s="25" t="s">
        <v>75</v>
      </c>
    </row>
    <row r="7" spans="3:5" ht="49.5" customHeight="1" x14ac:dyDescent="0.25">
      <c r="C7" s="32" t="s">
        <v>2</v>
      </c>
      <c r="D7" s="26">
        <v>2</v>
      </c>
      <c r="E7" s="27" t="s">
        <v>76</v>
      </c>
    </row>
    <row r="8" spans="3:5" ht="49.5" customHeight="1" x14ac:dyDescent="0.25">
      <c r="C8" s="33" t="s">
        <v>3</v>
      </c>
      <c r="D8" s="26">
        <v>5</v>
      </c>
      <c r="E8" s="27" t="s">
        <v>77</v>
      </c>
    </row>
    <row r="9" spans="3:5" ht="49.5" customHeight="1" x14ac:dyDescent="0.25">
      <c r="C9" s="34" t="s">
        <v>82</v>
      </c>
      <c r="D9" s="26">
        <v>8</v>
      </c>
      <c r="E9" s="27" t="s">
        <v>78</v>
      </c>
    </row>
    <row r="10" spans="3:5" ht="49.5" customHeight="1" thickBot="1" x14ac:dyDescent="0.3">
      <c r="C10" s="35" t="s">
        <v>5</v>
      </c>
      <c r="D10" s="28">
        <v>10</v>
      </c>
      <c r="E10" s="29" t="s">
        <v>88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106" t="s">
        <v>74</v>
      </c>
      <c r="D14" s="107"/>
      <c r="E14" s="108"/>
    </row>
    <row r="15" spans="3:5" ht="16.5" thickBot="1" x14ac:dyDescent="0.3">
      <c r="C15" s="21" t="s">
        <v>11</v>
      </c>
      <c r="D15" s="22" t="s">
        <v>1</v>
      </c>
      <c r="E15" s="23" t="s">
        <v>70</v>
      </c>
    </row>
    <row r="16" spans="3:5" ht="49.5" customHeight="1" x14ac:dyDescent="0.25">
      <c r="C16" s="31" t="s">
        <v>6</v>
      </c>
      <c r="D16" s="24">
        <v>1</v>
      </c>
      <c r="E16" s="25" t="s">
        <v>72</v>
      </c>
    </row>
    <row r="17" spans="3:5" ht="49.5" customHeight="1" x14ac:dyDescent="0.25">
      <c r="C17" s="32" t="s">
        <v>7</v>
      </c>
      <c r="D17" s="26">
        <v>2</v>
      </c>
      <c r="E17" s="27" t="s">
        <v>71</v>
      </c>
    </row>
    <row r="18" spans="3:5" ht="49.5" customHeight="1" x14ac:dyDescent="0.25">
      <c r="C18" s="33" t="s">
        <v>8</v>
      </c>
      <c r="D18" s="26">
        <v>5</v>
      </c>
      <c r="E18" s="27" t="s">
        <v>79</v>
      </c>
    </row>
    <row r="19" spans="3:5" ht="49.5" customHeight="1" x14ac:dyDescent="0.25">
      <c r="C19" s="34" t="s">
        <v>9</v>
      </c>
      <c r="D19" s="26">
        <v>8</v>
      </c>
      <c r="E19" s="27" t="s">
        <v>80</v>
      </c>
    </row>
    <row r="20" spans="3:5" ht="49.5" customHeight="1" thickBot="1" x14ac:dyDescent="0.3">
      <c r="C20" s="35" t="s">
        <v>10</v>
      </c>
      <c r="D20" s="28">
        <v>10</v>
      </c>
      <c r="E20" s="29" t="s">
        <v>81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20"/>
    <col min="2" max="2" width="0.5703125" style="20" customWidth="1"/>
    <col min="3" max="3" width="26.42578125" style="20" customWidth="1"/>
    <col min="4" max="4" width="32.5703125" style="20" customWidth="1"/>
    <col min="5" max="5" width="0.5703125" style="20" customWidth="1"/>
    <col min="6" max="16384" width="9.140625" style="20"/>
  </cols>
  <sheetData>
    <row r="2" spans="3:4" ht="5.25" customHeight="1" thickBot="1" x14ac:dyDescent="0.3"/>
    <row r="3" spans="3:4" s="30" customFormat="1" ht="16.5" thickBot="1" x14ac:dyDescent="0.3">
      <c r="C3" s="106" t="s">
        <v>86</v>
      </c>
      <c r="D3" s="108"/>
    </row>
    <row r="4" spans="3:4" ht="15.75" x14ac:dyDescent="0.25">
      <c r="C4" s="36" t="s">
        <v>13</v>
      </c>
      <c r="D4" s="37" t="s">
        <v>12</v>
      </c>
    </row>
    <row r="5" spans="3:4" ht="33.75" customHeight="1" x14ac:dyDescent="0.25">
      <c r="C5" s="32" t="s">
        <v>14</v>
      </c>
      <c r="D5" s="38" t="s">
        <v>89</v>
      </c>
    </row>
    <row r="6" spans="3:4" ht="33.75" customHeight="1" x14ac:dyDescent="0.25">
      <c r="C6" s="33" t="s">
        <v>15</v>
      </c>
      <c r="D6" s="38" t="s">
        <v>90</v>
      </c>
    </row>
    <row r="7" spans="3:4" ht="33.75" customHeight="1" x14ac:dyDescent="0.25">
      <c r="C7" s="34" t="s">
        <v>16</v>
      </c>
      <c r="D7" s="38" t="s">
        <v>91</v>
      </c>
    </row>
    <row r="8" spans="3:4" ht="33.75" customHeight="1" thickBot="1" x14ac:dyDescent="0.3">
      <c r="C8" s="35" t="s">
        <v>17</v>
      </c>
      <c r="D8" s="39" t="s">
        <v>18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9"/>
    <col min="2" max="2" width="1" style="19" customWidth="1"/>
    <col min="3" max="3" width="3.140625" style="19" customWidth="1"/>
    <col min="4" max="4" width="8.28515625" style="19" customWidth="1"/>
    <col min="5" max="5" width="0.7109375" style="19" customWidth="1"/>
    <col min="6" max="10" width="8.28515625" style="19" customWidth="1"/>
    <col min="11" max="11" width="1" style="19" customWidth="1"/>
    <col min="12" max="16384" width="9.140625" style="19"/>
  </cols>
  <sheetData>
    <row r="2" spans="3:10" ht="4.5" customHeight="1" thickBot="1" x14ac:dyDescent="0.3"/>
    <row r="3" spans="3:10" ht="16.5" thickBot="1" x14ac:dyDescent="0.3">
      <c r="C3" s="106" t="s">
        <v>87</v>
      </c>
      <c r="D3" s="107"/>
      <c r="E3" s="107"/>
      <c r="F3" s="107"/>
      <c r="G3" s="107"/>
      <c r="H3" s="107"/>
      <c r="I3" s="107"/>
      <c r="J3" s="108"/>
    </row>
    <row r="4" spans="3:10" ht="33.75" customHeight="1" x14ac:dyDescent="0.25">
      <c r="C4" s="109" t="s">
        <v>19</v>
      </c>
      <c r="D4" s="40" t="s">
        <v>21</v>
      </c>
      <c r="E4" s="41"/>
      <c r="F4" s="50" t="s">
        <v>26</v>
      </c>
      <c r="G4" s="50" t="s">
        <v>40</v>
      </c>
      <c r="H4" s="51" t="s">
        <v>37</v>
      </c>
      <c r="I4" s="52" t="s">
        <v>43</v>
      </c>
      <c r="J4" s="53" t="s">
        <v>44</v>
      </c>
    </row>
    <row r="5" spans="3:10" ht="33.75" customHeight="1" x14ac:dyDescent="0.25">
      <c r="C5" s="109"/>
      <c r="D5" s="42" t="s">
        <v>22</v>
      </c>
      <c r="E5" s="41"/>
      <c r="F5" s="54" t="s">
        <v>27</v>
      </c>
      <c r="G5" s="55" t="s">
        <v>41</v>
      </c>
      <c r="H5" s="56" t="s">
        <v>38</v>
      </c>
      <c r="I5" s="56" t="s">
        <v>39</v>
      </c>
      <c r="J5" s="57" t="s">
        <v>43</v>
      </c>
    </row>
    <row r="6" spans="3:10" ht="33.75" customHeight="1" x14ac:dyDescent="0.25">
      <c r="C6" s="109"/>
      <c r="D6" s="44" t="s">
        <v>23</v>
      </c>
      <c r="E6" s="41"/>
      <c r="F6" s="54" t="s">
        <v>28</v>
      </c>
      <c r="G6" s="55" t="s">
        <v>26</v>
      </c>
      <c r="H6" s="55" t="s">
        <v>42</v>
      </c>
      <c r="I6" s="56" t="s">
        <v>38</v>
      </c>
      <c r="J6" s="58" t="s">
        <v>37</v>
      </c>
    </row>
    <row r="7" spans="3:10" ht="33.75" customHeight="1" x14ac:dyDescent="0.25">
      <c r="C7" s="109"/>
      <c r="D7" s="43" t="s">
        <v>24</v>
      </c>
      <c r="E7" s="41"/>
      <c r="F7" s="54" t="s">
        <v>29</v>
      </c>
      <c r="G7" s="54" t="s">
        <v>31</v>
      </c>
      <c r="H7" s="55" t="s">
        <v>26</v>
      </c>
      <c r="I7" s="55" t="s">
        <v>41</v>
      </c>
      <c r="J7" s="59" t="s">
        <v>40</v>
      </c>
    </row>
    <row r="8" spans="3:10" ht="33.75" customHeight="1" x14ac:dyDescent="0.25">
      <c r="C8" s="110"/>
      <c r="D8" s="46" t="s">
        <v>25</v>
      </c>
      <c r="E8" s="41"/>
      <c r="F8" s="54" t="s">
        <v>30</v>
      </c>
      <c r="G8" s="54" t="s">
        <v>29</v>
      </c>
      <c r="H8" s="54" t="s">
        <v>28</v>
      </c>
      <c r="I8" s="54" t="s">
        <v>27</v>
      </c>
      <c r="J8" s="59" t="s">
        <v>26</v>
      </c>
    </row>
    <row r="9" spans="3:10" ht="3.75" customHeight="1" x14ac:dyDescent="0.25">
      <c r="C9" s="47"/>
      <c r="D9" s="41"/>
      <c r="E9" s="41"/>
      <c r="F9" s="41"/>
      <c r="G9" s="41"/>
      <c r="H9" s="41"/>
      <c r="I9" s="41"/>
      <c r="J9" s="48"/>
    </row>
    <row r="10" spans="3:10" ht="33.75" customHeight="1" x14ac:dyDescent="0.25">
      <c r="C10" s="113"/>
      <c r="D10" s="114"/>
      <c r="E10" s="41"/>
      <c r="F10" s="46" t="s">
        <v>32</v>
      </c>
      <c r="G10" s="43" t="s">
        <v>33</v>
      </c>
      <c r="H10" s="44" t="s">
        <v>34</v>
      </c>
      <c r="I10" s="42" t="s">
        <v>35</v>
      </c>
      <c r="J10" s="45" t="s">
        <v>36</v>
      </c>
    </row>
    <row r="11" spans="3:10" ht="16.5" customHeight="1" thickBot="1" x14ac:dyDescent="0.3">
      <c r="C11" s="115"/>
      <c r="D11" s="116"/>
      <c r="E11" s="49"/>
      <c r="F11" s="111" t="s">
        <v>20</v>
      </c>
      <c r="G11" s="111"/>
      <c r="H11" s="111"/>
      <c r="I11" s="111"/>
      <c r="J11" s="112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zoomScale="80" zoomScaleNormal="80" zoomScaleSheetLayoutView="70" workbookViewId="0">
      <pane ySplit="5" topLeftCell="A6" activePane="bottomLeft" state="frozen"/>
      <selection pane="bottomLeft" activeCell="F19" sqref="F19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6.570312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/>
    <row r="2" spans="2:8" ht="6" customHeight="1" x14ac:dyDescent="0.25"/>
    <row r="3" spans="2:8" ht="9" customHeight="1" thickBot="1" x14ac:dyDescent="0.3"/>
    <row r="4" spans="2:8" ht="21.75" customHeight="1" x14ac:dyDescent="0.25">
      <c r="B4" s="121" t="s">
        <v>95</v>
      </c>
      <c r="C4" s="122" t="s">
        <v>46</v>
      </c>
      <c r="D4" s="122" t="s">
        <v>48</v>
      </c>
      <c r="E4" s="123" t="s">
        <v>96</v>
      </c>
      <c r="F4" s="117" t="s">
        <v>97</v>
      </c>
      <c r="G4" s="117" t="s">
        <v>94</v>
      </c>
      <c r="H4" s="119" t="s">
        <v>55</v>
      </c>
    </row>
    <row r="5" spans="2:8" ht="45" customHeight="1" x14ac:dyDescent="0.25">
      <c r="B5" s="86"/>
      <c r="C5" s="87"/>
      <c r="D5" s="87"/>
      <c r="E5" s="124"/>
      <c r="F5" s="118"/>
      <c r="G5" s="118"/>
      <c r="H5" s="120"/>
    </row>
    <row r="6" spans="2:8" s="10" customFormat="1" ht="30" x14ac:dyDescent="0.25">
      <c r="B6" s="5">
        <v>1</v>
      </c>
      <c r="C6" s="72" t="str">
        <f>IF('Planilha de Gestão de Riscos'!C8=0,"",'Planilha de Gestão de Riscos'!C8)</f>
        <v>Priorizar a locação de recursos, visando o atendimento a comunidade </v>
      </c>
      <c r="D6" s="8" t="str">
        <f>IF('Planilha de Gestão de Riscos'!E8=0,"",'Planilha de Gestão de Riscos'!E8)</f>
        <v>Contingenciamento orçamentário</v>
      </c>
      <c r="E6" s="8" t="str">
        <f>IF('Planilha de Gestão de Riscos'!L8=0,"",'Planilha de Gestão de Riscos'!L8)</f>
        <v>Risco Médio</v>
      </c>
      <c r="F6" s="8" t="str">
        <f>IF('Planilha de Gestão de Riscos'!T8=0,"",'Planilha de Gestão de Riscos'!T8)</f>
        <v>monitorar o risco.</v>
      </c>
      <c r="G6" s="8" t="str">
        <f>IF('Planilha de Gestão de Riscos'!U8=0,"",'Planilha de Gestão de Riscos'!U8)</f>
        <v>CPGA</v>
      </c>
      <c r="H6" s="70" t="str">
        <f>IF('Planilha de Gestão de Riscos'!V8=0,"",'Planilha de Gestão de Riscos'!V8)</f>
        <v>Contínuo</v>
      </c>
    </row>
    <row r="7" spans="2:8" s="10" customFormat="1" ht="45" x14ac:dyDescent="0.25">
      <c r="B7" s="5">
        <v>2</v>
      </c>
      <c r="C7" s="72" t="str">
        <f>IF('Planilha de Gestão de Riscos'!C9=0,"",'Planilha de Gestão de Riscos'!C9)</f>
        <v>Modernização e manutenção dos equipamentos tecnológicos e laboratoriais</v>
      </c>
      <c r="D7" s="8" t="str">
        <f>IF('Planilha de Gestão de Riscos'!E9=0,"",'Planilha de Gestão de Riscos'!E9)</f>
        <v>Cortes no orçamento</v>
      </c>
      <c r="E7" s="8" t="str">
        <f>IF('Planilha de Gestão de Riscos'!L9=0,"",'Planilha de Gestão de Riscos'!L9)</f>
        <v>Risco Médio</v>
      </c>
      <c r="F7" s="8" t="str">
        <f>IF('Planilha de Gestão de Riscos'!T9=0,"",'Planilha de Gestão de Riscos'!T9)</f>
        <v>Aguardar liberação de recursos</v>
      </c>
      <c r="G7" s="8" t="str">
        <f>IF('Planilha de Gestão de Riscos'!U9=0,"",'Planilha de Gestão de Riscos'!U9)</f>
        <v>CPGA</v>
      </c>
      <c r="H7" s="70" t="str">
        <f>IF('Planilha de Gestão de Riscos'!V9=0,"",'Planilha de Gestão de Riscos'!V9)</f>
        <v>Contínuo</v>
      </c>
    </row>
    <row r="8" spans="2:8" s="10" customFormat="1" ht="30" x14ac:dyDescent="0.25">
      <c r="B8" s="5">
        <v>3</v>
      </c>
      <c r="C8" s="72" t="str">
        <f>IF('Planilha de Gestão de Riscos'!C10=0,"",'Planilha de Gestão de Riscos'!C10)</f>
        <v>Criar instrumento de avaliação do programa</v>
      </c>
      <c r="D8" s="8" t="str">
        <f>IF('Planilha de Gestão de Riscos'!E10=0,"",'Planilha de Gestão de Riscos'!E10)</f>
        <v>Prejuízos na avaliação dos programas de pós-graduação</v>
      </c>
      <c r="E8" s="8" t="str">
        <f>IF('Planilha de Gestão de Riscos'!L10=0,"",'Planilha de Gestão de Riscos'!L10)</f>
        <v>Risco Alto</v>
      </c>
      <c r="F8" s="8" t="str">
        <f>IF('Planilha de Gestão de Riscos'!T10=0,"",'Planilha de Gestão de Riscos'!T10)</f>
        <v>Avaliação interna anual dos programas de pós-graduação</v>
      </c>
      <c r="G8" s="8" t="str">
        <f>IF('Planilha de Gestão de Riscos'!U10=0,"",'Planilha de Gestão de Riscos'!U10)</f>
        <v>Pós graduação</v>
      </c>
      <c r="H8" s="70" t="str">
        <f>IF('Planilha de Gestão de Riscos'!V10=0,"",'Planilha de Gestão de Riscos'!V10)</f>
        <v>Contínuo</v>
      </c>
    </row>
    <row r="9" spans="2:8" s="10" customFormat="1" ht="30" x14ac:dyDescent="0.25">
      <c r="B9" s="5">
        <v>4</v>
      </c>
      <c r="C9" s="72" t="str">
        <f>IF('Planilha de Gestão de Riscos'!C11=0,"",'Planilha de Gestão de Riscos'!C11)</f>
        <v>Elaborar artigos de discentes e docentes para publicação</v>
      </c>
      <c r="D9" s="8" t="str">
        <f>IF('Planilha de Gestão de Riscos'!E11=0,"",'Planilha de Gestão de Riscos'!E11)</f>
        <v>Prejuízos na avaliação dos programas de pós-graduação</v>
      </c>
      <c r="E9" s="8" t="str">
        <f>IF('Planilha de Gestão de Riscos'!L11=0,"",'Planilha de Gestão de Riscos'!L11)</f>
        <v>Risco Alto</v>
      </c>
      <c r="F9" s="8" t="str">
        <f>IF('Planilha de Gestão de Riscos'!T11=0,"",'Planilha de Gestão de Riscos'!T11)</f>
        <v>Publicação dos trabalhos científicos</v>
      </c>
      <c r="G9" s="8" t="str">
        <f>IF('Planilha de Gestão de Riscos'!U11=0,"",'Planilha de Gestão de Riscos'!U11)</f>
        <v>Pós graduação</v>
      </c>
      <c r="H9" s="70" t="str">
        <f>IF('Planilha de Gestão de Riscos'!V11=0,"",'Planilha de Gestão de Riscos'!V11)</f>
        <v>Contínuo</v>
      </c>
    </row>
    <row r="10" spans="2:8" s="10" customFormat="1" ht="45" x14ac:dyDescent="0.25">
      <c r="B10" s="5">
        <v>5</v>
      </c>
      <c r="C10" s="72" t="str">
        <f>IF('Planilha de Gestão de Riscos'!C12=0,"",'Planilha de Gestão de Riscos'!C12)</f>
        <v xml:space="preserve">Promover defesas de dissertação/tese no tempo hábil </v>
      </c>
      <c r="D10" s="8" t="str">
        <f>IF('Planilha de Gestão de Riscos'!E12=0,"",'Planilha de Gestão de Riscos'!E12)</f>
        <v>Prejuízos na avaliação dos programas de pós-graduação</v>
      </c>
      <c r="E10" s="8" t="str">
        <f>IF('Planilha de Gestão de Riscos'!L12=0,"",'Planilha de Gestão de Riscos'!L12)</f>
        <v>Risco Alto</v>
      </c>
      <c r="F10" s="8" t="str">
        <f>IF('Planilha de Gestão de Riscos'!T12=0,"",'Planilha de Gestão de Riscos'!T12)</f>
        <v>Estimular os discentes a concluirem seus trabalhos nos prazos estipulados pela Capes.</v>
      </c>
      <c r="G10" s="8" t="str">
        <f>IF('Planilha de Gestão de Riscos'!U12=0,"",'Planilha de Gestão de Riscos'!U12)</f>
        <v>Pós graduação</v>
      </c>
      <c r="H10" s="70" t="str">
        <f>IF('Planilha de Gestão de Riscos'!V12=0,"",'Planilha de Gestão de Riscos'!V12)</f>
        <v>Contínuo</v>
      </c>
    </row>
    <row r="11" spans="2:8" s="10" customFormat="1" ht="38.25" customHeight="1" x14ac:dyDescent="0.25">
      <c r="B11" s="5">
        <v>6</v>
      </c>
      <c r="C11" s="72" t="str">
        <f>IF('Planilha de Gestão de Riscos'!C13=0,"",'Planilha de Gestão de Riscos'!C13)</f>
        <v>Promover as atividades de extensão  </v>
      </c>
      <c r="D11" s="8" t="str">
        <f>IF('Planilha de Gestão de Riscos'!E13=0,"",'Planilha de Gestão de Riscos'!E13)</f>
        <v>Não realização/prejuízo nas ações de extensão</v>
      </c>
      <c r="E11" s="8" t="str">
        <f>IF('Planilha de Gestão de Riscos'!L13=0,"",'Planilha de Gestão de Riscos'!L13)</f>
        <v>Risco Médio</v>
      </c>
      <c r="F11" s="8" t="str">
        <f>IF('Planilha de Gestão de Riscos'!T13=0,"",'Planilha de Gestão de Riscos'!T13)</f>
        <v>monitorar o risco.</v>
      </c>
      <c r="G11" s="8" t="str">
        <f>IF('Planilha de Gestão de Riscos'!U13=0,"",'Planilha de Gestão de Riscos'!U13)</f>
        <v>Coordenação de Extensão</v>
      </c>
      <c r="H11" s="70" t="str">
        <f>IF('Planilha de Gestão de Riscos'!V13=0,"",'Planilha de Gestão de Riscos'!V13)</f>
        <v>Contínuo</v>
      </c>
    </row>
    <row r="12" spans="2:8" s="10" customFormat="1" ht="34.5" customHeight="1" x14ac:dyDescent="0.25">
      <c r="B12" s="5">
        <v>7</v>
      </c>
      <c r="C12" s="72" t="str">
        <f>IF('Planilha de Gestão de Riscos'!C14=0,"",'Planilha de Gestão de Riscos'!C14)</f>
        <v>Promover as atividades de pesquisa  </v>
      </c>
      <c r="D12" s="8" t="str">
        <f>IF('Planilha de Gestão de Riscos'!E14=0,"",'Planilha de Gestão de Riscos'!E14)</f>
        <v>Não realização/prejuízo nas ações de pesquisa</v>
      </c>
      <c r="E12" s="8" t="str">
        <f>IF('Planilha de Gestão de Riscos'!L14=0,"",'Planilha de Gestão de Riscos'!L14)</f>
        <v>Risco Médio</v>
      </c>
      <c r="F12" s="8" t="str">
        <f>IF('Planilha de Gestão de Riscos'!T14=0,"",'Planilha de Gestão de Riscos'!T14)</f>
        <v>monitorar o risco.</v>
      </c>
      <c r="G12" s="8" t="str">
        <f>IF('Planilha de Gestão de Riscos'!U14=0,"",'Planilha de Gestão de Riscos'!U14)</f>
        <v>Coordenação de Pesquisa</v>
      </c>
      <c r="H12" s="70" t="str">
        <f>IF('Planilha de Gestão de Riscos'!V14=0,"",'Planilha de Gestão de Riscos'!V14)</f>
        <v>Contínuo</v>
      </c>
    </row>
    <row r="13" spans="2:8" s="10" customFormat="1" ht="12.75" customHeight="1" thickBot="1" x14ac:dyDescent="0.3">
      <c r="B13" s="6"/>
      <c r="C13" s="9"/>
      <c r="D13" s="9" t="e">
        <f>IF('Planilha de Gestão de Riscos'!#REF!=0,"",'Planilha de Gestão de Riscos'!#REF!)</f>
        <v>#REF!</v>
      </c>
      <c r="E13" s="9" t="e">
        <f>IF('Planilha de Gestão de Riscos'!#REF!=0,"",'Planilha de Gestão de Riscos'!#REF!)</f>
        <v>#REF!</v>
      </c>
      <c r="F13" s="9" t="e">
        <f>IF('Planilha de Gestão de Riscos'!#REF!=0,"",'Planilha de Gestão de Riscos'!#REF!)</f>
        <v>#REF!</v>
      </c>
      <c r="G13" s="9" t="e">
        <f>IF('Planilha de Gestão de Riscos'!#REF!=0,"",'Planilha de Gestão de Riscos'!#REF!)</f>
        <v>#REF!</v>
      </c>
      <c r="H13" s="71" t="e">
        <f>IF('Planilha de Gestão de Riscos'!#REF!=0,"",'Planilha de Gestão de Riscos'!#REF!)</f>
        <v>#REF!</v>
      </c>
    </row>
  </sheetData>
  <mergeCells count="7">
    <mergeCell ref="G4:G5"/>
    <mergeCell ref="H4:H5"/>
    <mergeCell ref="F4:F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0" sqref="M3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Resumo da Gestão de Risco</vt:lpstr>
      <vt:lpstr>Escala Probabilidade e Impacto</vt:lpstr>
      <vt:lpstr>'Planilha de Gestão de Riscos'!Area_de_impressao</vt:lpstr>
      <vt:lpstr>'Resumo da Gestão de Risco'!Area_de_impressao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2022-05-25T18:05:32Z</dcterms:modified>
</cp:coreProperties>
</file>