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BAF0E26A-5CA0-409C-ABEC-C1EC10B802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Escala Probabilidade e Impacto" sheetId="27" r:id="rId5"/>
    <sheet name="Resumo da Gestão de Risco" sheetId="28" r:id="rId6"/>
  </sheets>
  <definedNames>
    <definedName name="_xlnm.Print_Area" localSheetId="0">'Planilha de Gestão de Riscos'!$B$2:$W$79</definedName>
    <definedName name="_xlnm.Print_Area" localSheetId="5">'Resumo da Gestão de Risco'!$B$2:$H$11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3" i="17" l="1"/>
  <c r="F10" i="28"/>
  <c r="F7" i="28"/>
  <c r="V8" i="17"/>
  <c r="G11" i="28"/>
  <c r="K8" i="17"/>
  <c r="I8" i="17"/>
  <c r="M8" i="17" l="1"/>
  <c r="L8" i="17" s="1"/>
  <c r="N8" i="17" s="1"/>
  <c r="D11" i="28"/>
  <c r="C11" i="28"/>
  <c r="G10" i="28"/>
  <c r="D10" i="28"/>
  <c r="C10" i="28"/>
  <c r="G9" i="28"/>
  <c r="D9" i="28"/>
  <c r="C9" i="28"/>
  <c r="G8" i="28"/>
  <c r="D8" i="28"/>
  <c r="C8" i="28"/>
  <c r="G7" i="28"/>
  <c r="D7" i="28"/>
  <c r="C7" i="28"/>
  <c r="G6" i="28"/>
  <c r="D6" i="28"/>
  <c r="C6" i="28"/>
  <c r="M93" i="17"/>
  <c r="L93" i="17" s="1"/>
  <c r="N93" i="17" s="1"/>
  <c r="K93" i="17"/>
  <c r="I93" i="17"/>
  <c r="M92" i="17"/>
  <c r="L92" i="17" s="1"/>
  <c r="K92" i="17"/>
  <c r="I92" i="17"/>
  <c r="M91" i="17"/>
  <c r="L91" i="17" s="1"/>
  <c r="T91" i="17" s="1"/>
  <c r="V91" i="17" s="1"/>
  <c r="K91" i="17"/>
  <c r="I91" i="17"/>
  <c r="M90" i="17"/>
  <c r="L90" i="17" s="1"/>
  <c r="K90" i="17"/>
  <c r="I90" i="17"/>
  <c r="M89" i="17"/>
  <c r="L89" i="17" s="1"/>
  <c r="N89" i="17" s="1"/>
  <c r="K89" i="17"/>
  <c r="I89" i="17"/>
  <c r="M88" i="17"/>
  <c r="L88" i="17" s="1"/>
  <c r="K88" i="17"/>
  <c r="I88" i="17"/>
  <c r="M87" i="17"/>
  <c r="L87" i="17" s="1"/>
  <c r="T87" i="17" s="1"/>
  <c r="V87" i="17" s="1"/>
  <c r="K87" i="17"/>
  <c r="I87" i="17"/>
  <c r="M86" i="17"/>
  <c r="L86" i="17" s="1"/>
  <c r="K86" i="17"/>
  <c r="I86" i="17"/>
  <c r="M85" i="17"/>
  <c r="L85" i="17" s="1"/>
  <c r="N85" i="17" s="1"/>
  <c r="K85" i="17"/>
  <c r="I85" i="17"/>
  <c r="M84" i="17"/>
  <c r="L84" i="17" s="1"/>
  <c r="K84" i="17"/>
  <c r="I84" i="17"/>
  <c r="M83" i="17"/>
  <c r="L83" i="17" s="1"/>
  <c r="T83" i="17" s="1"/>
  <c r="V83" i="17" s="1"/>
  <c r="K83" i="17"/>
  <c r="I83" i="17"/>
  <c r="M82" i="17"/>
  <c r="L82" i="17" s="1"/>
  <c r="K82" i="17"/>
  <c r="I82" i="17"/>
  <c r="M81" i="17"/>
  <c r="L81" i="17" s="1"/>
  <c r="K81" i="17"/>
  <c r="I81" i="17"/>
  <c r="M80" i="17"/>
  <c r="L80" i="17" s="1"/>
  <c r="K80" i="17"/>
  <c r="I80" i="17"/>
  <c r="M79" i="17"/>
  <c r="L79" i="17" s="1"/>
  <c r="K79" i="17"/>
  <c r="I79" i="17"/>
  <c r="M78" i="17"/>
  <c r="L78" i="17" s="1"/>
  <c r="K78" i="17"/>
  <c r="I78" i="17"/>
  <c r="M77" i="17"/>
  <c r="L77" i="17" s="1"/>
  <c r="N77" i="17" s="1"/>
  <c r="K77" i="17"/>
  <c r="I77" i="17"/>
  <c r="M76" i="17"/>
  <c r="L76" i="17" s="1"/>
  <c r="K76" i="17"/>
  <c r="I76" i="17"/>
  <c r="M75" i="17"/>
  <c r="L75" i="17" s="1"/>
  <c r="T75" i="17" s="1"/>
  <c r="V75" i="17" s="1"/>
  <c r="K75" i="17"/>
  <c r="I75" i="17"/>
  <c r="M74" i="17"/>
  <c r="L74" i="17" s="1"/>
  <c r="K74" i="17"/>
  <c r="I74" i="17"/>
  <c r="M73" i="17"/>
  <c r="L73" i="17" s="1"/>
  <c r="N73" i="17" s="1"/>
  <c r="K73" i="17"/>
  <c r="I73" i="17"/>
  <c r="M72" i="17"/>
  <c r="L72" i="17" s="1"/>
  <c r="K72" i="17"/>
  <c r="I72" i="17"/>
  <c r="M71" i="17"/>
  <c r="L71" i="17" s="1"/>
  <c r="T71" i="17" s="1"/>
  <c r="V71" i="17" s="1"/>
  <c r="K71" i="17"/>
  <c r="I71" i="17"/>
  <c r="M70" i="17"/>
  <c r="L70" i="17" s="1"/>
  <c r="K70" i="17"/>
  <c r="I70" i="17"/>
  <c r="M69" i="17"/>
  <c r="L69" i="17" s="1"/>
  <c r="N69" i="17" s="1"/>
  <c r="K69" i="17"/>
  <c r="I69" i="17"/>
  <c r="M68" i="17"/>
  <c r="L68" i="17" s="1"/>
  <c r="K68" i="17"/>
  <c r="I68" i="17"/>
  <c r="M67" i="17"/>
  <c r="L67" i="17" s="1"/>
  <c r="T67" i="17" s="1"/>
  <c r="V67" i="17" s="1"/>
  <c r="K67" i="17"/>
  <c r="I67" i="17"/>
  <c r="M66" i="17"/>
  <c r="L66" i="17" s="1"/>
  <c r="K66" i="17"/>
  <c r="I66" i="17"/>
  <c r="M65" i="17"/>
  <c r="L65" i="17" s="1"/>
  <c r="K65" i="17"/>
  <c r="I65" i="17"/>
  <c r="M64" i="17"/>
  <c r="L64" i="17" s="1"/>
  <c r="N64" i="17" s="1"/>
  <c r="K64" i="17"/>
  <c r="I64" i="17"/>
  <c r="M63" i="17"/>
  <c r="L63" i="17" s="1"/>
  <c r="K63" i="17"/>
  <c r="I63" i="17"/>
  <c r="M62" i="17"/>
  <c r="L62" i="17" s="1"/>
  <c r="K62" i="17"/>
  <c r="I62" i="17"/>
  <c r="M61" i="17"/>
  <c r="L61" i="17" s="1"/>
  <c r="N61" i="17" s="1"/>
  <c r="K61" i="17"/>
  <c r="I61" i="17"/>
  <c r="M60" i="17"/>
  <c r="L60" i="17" s="1"/>
  <c r="K60" i="17"/>
  <c r="I60" i="17"/>
  <c r="M59" i="17"/>
  <c r="L59" i="17" s="1"/>
  <c r="T59" i="17" s="1"/>
  <c r="V59" i="17" s="1"/>
  <c r="K59" i="17"/>
  <c r="I59" i="17"/>
  <c r="M58" i="17"/>
  <c r="L58" i="17" s="1"/>
  <c r="K58" i="17"/>
  <c r="I58" i="17"/>
  <c r="M57" i="17"/>
  <c r="L57" i="17" s="1"/>
  <c r="N57" i="17" s="1"/>
  <c r="K57" i="17"/>
  <c r="I57" i="17"/>
  <c r="M56" i="17"/>
  <c r="L56" i="17" s="1"/>
  <c r="K56" i="17"/>
  <c r="I56" i="17"/>
  <c r="M55" i="17"/>
  <c r="L55" i="17" s="1"/>
  <c r="T55" i="17" s="1"/>
  <c r="V55" i="17" s="1"/>
  <c r="K55" i="17"/>
  <c r="I55" i="17"/>
  <c r="M54" i="17"/>
  <c r="L54" i="17" s="1"/>
  <c r="K54" i="17"/>
  <c r="I54" i="17"/>
  <c r="M53" i="17"/>
  <c r="L53" i="17" s="1"/>
  <c r="N53" i="17" s="1"/>
  <c r="K53" i="17"/>
  <c r="I53" i="17"/>
  <c r="M52" i="17"/>
  <c r="L52" i="17" s="1"/>
  <c r="K52" i="17"/>
  <c r="I52" i="17"/>
  <c r="M51" i="17"/>
  <c r="L51" i="17" s="1"/>
  <c r="T51" i="17" s="1"/>
  <c r="V51" i="17" s="1"/>
  <c r="K51" i="17"/>
  <c r="I51" i="17"/>
  <c r="M50" i="17"/>
  <c r="L50" i="17" s="1"/>
  <c r="K50" i="17"/>
  <c r="I50" i="17"/>
  <c r="M49" i="17"/>
  <c r="L49" i="17" s="1"/>
  <c r="K49" i="17"/>
  <c r="I49" i="17"/>
  <c r="M48" i="17"/>
  <c r="L48" i="17" s="1"/>
  <c r="K48" i="17"/>
  <c r="I48" i="17"/>
  <c r="M47" i="17"/>
  <c r="L47" i="17" s="1"/>
  <c r="K47" i="17"/>
  <c r="I47" i="17"/>
  <c r="M46" i="17"/>
  <c r="L46" i="17" s="1"/>
  <c r="K46" i="17"/>
  <c r="I46" i="17"/>
  <c r="M45" i="17"/>
  <c r="L45" i="17" s="1"/>
  <c r="N45" i="17" s="1"/>
  <c r="K45" i="17"/>
  <c r="I45" i="17"/>
  <c r="M44" i="17"/>
  <c r="L44" i="17" s="1"/>
  <c r="K44" i="17"/>
  <c r="I44" i="17"/>
  <c r="M43" i="17"/>
  <c r="L43" i="17" s="1"/>
  <c r="T43" i="17" s="1"/>
  <c r="V43" i="17" s="1"/>
  <c r="K43" i="17"/>
  <c r="I43" i="17"/>
  <c r="M42" i="17"/>
  <c r="L42" i="17" s="1"/>
  <c r="K42" i="17"/>
  <c r="I42" i="17"/>
  <c r="M41" i="17"/>
  <c r="L41" i="17" s="1"/>
  <c r="N41" i="17" s="1"/>
  <c r="K41" i="17"/>
  <c r="I41" i="17"/>
  <c r="M40" i="17"/>
  <c r="L40" i="17" s="1"/>
  <c r="K40" i="17"/>
  <c r="I40" i="17"/>
  <c r="M39" i="17"/>
  <c r="L39" i="17" s="1"/>
  <c r="T39" i="17" s="1"/>
  <c r="V39" i="17" s="1"/>
  <c r="K39" i="17"/>
  <c r="I39" i="17"/>
  <c r="M38" i="17"/>
  <c r="L38" i="17" s="1"/>
  <c r="K38" i="17"/>
  <c r="I38" i="17"/>
  <c r="M37" i="17"/>
  <c r="L37" i="17" s="1"/>
  <c r="N37" i="17" s="1"/>
  <c r="K37" i="17"/>
  <c r="I37" i="17"/>
  <c r="M36" i="17"/>
  <c r="L36" i="17" s="1"/>
  <c r="K36" i="17"/>
  <c r="I36" i="17"/>
  <c r="M35" i="17"/>
  <c r="L35" i="17" s="1"/>
  <c r="T35" i="17" s="1"/>
  <c r="V35" i="17" s="1"/>
  <c r="K35" i="17"/>
  <c r="I35" i="17"/>
  <c r="M34" i="17"/>
  <c r="L34" i="17" s="1"/>
  <c r="K34" i="17"/>
  <c r="I34" i="17"/>
  <c r="M33" i="17"/>
  <c r="L33" i="17" s="1"/>
  <c r="K33" i="17"/>
  <c r="I33" i="17"/>
  <c r="M32" i="17"/>
  <c r="L32" i="17" s="1"/>
  <c r="K32" i="17"/>
  <c r="I32" i="17"/>
  <c r="M31" i="17"/>
  <c r="L31" i="17" s="1"/>
  <c r="K31" i="17"/>
  <c r="I31" i="17"/>
  <c r="M30" i="17"/>
  <c r="L30" i="17" s="1"/>
  <c r="K30" i="17"/>
  <c r="I30" i="17"/>
  <c r="M29" i="17"/>
  <c r="L29" i="17" s="1"/>
  <c r="N29" i="17" s="1"/>
  <c r="K29" i="17"/>
  <c r="I29" i="17"/>
  <c r="M28" i="17"/>
  <c r="L28" i="17" s="1"/>
  <c r="K28" i="17"/>
  <c r="I28" i="17"/>
  <c r="M27" i="17"/>
  <c r="L27" i="17" s="1"/>
  <c r="T27" i="17" s="1"/>
  <c r="V27" i="17" s="1"/>
  <c r="K27" i="17"/>
  <c r="I27" i="17"/>
  <c r="M26" i="17"/>
  <c r="L26" i="17" s="1"/>
  <c r="K26" i="17"/>
  <c r="I26" i="17"/>
  <c r="M25" i="17"/>
  <c r="L25" i="17" s="1"/>
  <c r="N25" i="17" s="1"/>
  <c r="K25" i="17"/>
  <c r="I25" i="17"/>
  <c r="M24" i="17"/>
  <c r="L24" i="17" s="1"/>
  <c r="K24" i="17"/>
  <c r="I24" i="17"/>
  <c r="M23" i="17"/>
  <c r="L23" i="17" s="1"/>
  <c r="T23" i="17" s="1"/>
  <c r="V23" i="17" s="1"/>
  <c r="K23" i="17"/>
  <c r="I23" i="17"/>
  <c r="M22" i="17"/>
  <c r="L22" i="17" s="1"/>
  <c r="K22" i="17"/>
  <c r="I22" i="17"/>
  <c r="M21" i="17"/>
  <c r="L21" i="17" s="1"/>
  <c r="N21" i="17" s="1"/>
  <c r="K21" i="17"/>
  <c r="I21" i="17"/>
  <c r="M20" i="17"/>
  <c r="L20" i="17" s="1"/>
  <c r="K20" i="17"/>
  <c r="I20" i="17"/>
  <c r="M19" i="17"/>
  <c r="L19" i="17" s="1"/>
  <c r="T19" i="17" s="1"/>
  <c r="V19" i="17" s="1"/>
  <c r="K19" i="17"/>
  <c r="I19" i="17"/>
  <c r="M18" i="17"/>
  <c r="L18" i="17" s="1"/>
  <c r="K18" i="17"/>
  <c r="I18" i="17"/>
  <c r="M17" i="17"/>
  <c r="L17" i="17" s="1"/>
  <c r="K17" i="17"/>
  <c r="I17" i="17"/>
  <c r="M16" i="17"/>
  <c r="L16" i="17" s="1"/>
  <c r="K16" i="17"/>
  <c r="I16" i="17"/>
  <c r="M15" i="17"/>
  <c r="L15" i="17" s="1"/>
  <c r="K15" i="17"/>
  <c r="I15" i="17"/>
  <c r="M14" i="17"/>
  <c r="L14" i="17" s="1"/>
  <c r="K14" i="17"/>
  <c r="I14" i="17"/>
  <c r="K13" i="17"/>
  <c r="I13" i="17"/>
  <c r="K12" i="17"/>
  <c r="I12" i="17"/>
  <c r="K11" i="17"/>
  <c r="I11" i="17"/>
  <c r="K10" i="17"/>
  <c r="I10" i="17"/>
  <c r="M12" i="17" l="1"/>
  <c r="L12" i="17" s="1"/>
  <c r="E10" i="28" s="1"/>
  <c r="M11" i="17"/>
  <c r="L11" i="17" s="1"/>
  <c r="E9" i="28" s="1"/>
  <c r="M10" i="17"/>
  <c r="L10" i="17" s="1"/>
  <c r="M13" i="17"/>
  <c r="L13" i="17" s="1"/>
  <c r="N13" i="17" s="1"/>
  <c r="N80" i="17"/>
  <c r="T80" i="17"/>
  <c r="V80" i="17" s="1"/>
  <c r="T64" i="17"/>
  <c r="N76" i="17"/>
  <c r="T76" i="17"/>
  <c r="N20" i="17"/>
  <c r="T20" i="17"/>
  <c r="N28" i="17"/>
  <c r="T28" i="17"/>
  <c r="N33" i="17"/>
  <c r="T79" i="17"/>
  <c r="N36" i="17"/>
  <c r="T36" i="17"/>
  <c r="N44" i="17"/>
  <c r="T44" i="17"/>
  <c r="N16" i="17"/>
  <c r="N49" i="17"/>
  <c r="N72" i="17"/>
  <c r="T72" i="17"/>
  <c r="T16" i="17"/>
  <c r="N24" i="17"/>
  <c r="T24" i="17"/>
  <c r="T47" i="17"/>
  <c r="N52" i="17"/>
  <c r="T52" i="17"/>
  <c r="N60" i="17"/>
  <c r="T60" i="17"/>
  <c r="N32" i="17"/>
  <c r="T32" i="17"/>
  <c r="N40" i="17"/>
  <c r="T40" i="17"/>
  <c r="T63" i="17"/>
  <c r="N65" i="17"/>
  <c r="N88" i="17"/>
  <c r="T88" i="17"/>
  <c r="N17" i="17"/>
  <c r="N56" i="17"/>
  <c r="T56" i="17"/>
  <c r="N48" i="17"/>
  <c r="N68" i="17"/>
  <c r="T68" i="17"/>
  <c r="T15" i="17"/>
  <c r="N81" i="17"/>
  <c r="T31" i="17"/>
  <c r="N84" i="17"/>
  <c r="T84" i="17"/>
  <c r="N92" i="17"/>
  <c r="T92" i="17"/>
  <c r="T48" i="17"/>
  <c r="T14" i="17"/>
  <c r="N14" i="17"/>
  <c r="T30" i="17"/>
  <c r="N30" i="17"/>
  <c r="T46" i="17"/>
  <c r="N46" i="17"/>
  <c r="T50" i="17"/>
  <c r="N50" i="17"/>
  <c r="T54" i="17"/>
  <c r="N54" i="17"/>
  <c r="T58" i="17"/>
  <c r="N58" i="17"/>
  <c r="T62" i="17"/>
  <c r="N62" i="17"/>
  <c r="T66" i="17"/>
  <c r="N66" i="17"/>
  <c r="T70" i="17"/>
  <c r="N70" i="17"/>
  <c r="T74" i="17"/>
  <c r="N74" i="17"/>
  <c r="T78" i="17"/>
  <c r="N78" i="17"/>
  <c r="T82" i="17"/>
  <c r="N82" i="17"/>
  <c r="T86" i="17"/>
  <c r="N86" i="17"/>
  <c r="T90" i="17"/>
  <c r="N90" i="17"/>
  <c r="T11" i="17"/>
  <c r="T18" i="17"/>
  <c r="N18" i="17"/>
  <c r="T34" i="17"/>
  <c r="N34" i="17"/>
  <c r="N10" i="17"/>
  <c r="T22" i="17"/>
  <c r="N22" i="17"/>
  <c r="T38" i="17"/>
  <c r="N38" i="17"/>
  <c r="T26" i="17"/>
  <c r="N26" i="17"/>
  <c r="T42" i="17"/>
  <c r="N42" i="17"/>
  <c r="N15" i="17"/>
  <c r="N19" i="17"/>
  <c r="N23" i="17"/>
  <c r="N27" i="17"/>
  <c r="N31" i="17"/>
  <c r="N35" i="17"/>
  <c r="N39" i="17"/>
  <c r="N43" i="17"/>
  <c r="N47" i="17"/>
  <c r="N51" i="17"/>
  <c r="N55" i="17"/>
  <c r="N59" i="17"/>
  <c r="N63" i="17"/>
  <c r="N67" i="17"/>
  <c r="N71" i="17"/>
  <c r="N75" i="17"/>
  <c r="N79" i="17"/>
  <c r="N83" i="17"/>
  <c r="N87" i="17"/>
  <c r="N91" i="17"/>
  <c r="T17" i="17"/>
  <c r="T21" i="17"/>
  <c r="T25" i="17"/>
  <c r="T29" i="17"/>
  <c r="T33" i="17"/>
  <c r="T37" i="17"/>
  <c r="T41" i="17"/>
  <c r="T45" i="17"/>
  <c r="T49" i="17"/>
  <c r="T53" i="17"/>
  <c r="T57" i="17"/>
  <c r="T61" i="17"/>
  <c r="T65" i="17"/>
  <c r="T69" i="17"/>
  <c r="T73" i="17"/>
  <c r="T77" i="17"/>
  <c r="T81" i="17"/>
  <c r="T85" i="17"/>
  <c r="T89" i="17"/>
  <c r="T93" i="17"/>
  <c r="V64" i="17" l="1"/>
  <c r="N12" i="17"/>
  <c r="T12" i="17"/>
  <c r="V12" i="17" s="1"/>
  <c r="H10" i="28" s="1"/>
  <c r="E11" i="28"/>
  <c r="N11" i="17"/>
  <c r="E8" i="28"/>
  <c r="T10" i="17"/>
  <c r="V10" i="17" s="1"/>
  <c r="H8" i="28" s="1"/>
  <c r="V29" i="17"/>
  <c r="V38" i="17"/>
  <c r="V22" i="17"/>
  <c r="V17" i="17"/>
  <c r="V45" i="17"/>
  <c r="V26" i="17"/>
  <c r="V90" i="17"/>
  <c r="V58" i="17"/>
  <c r="V52" i="17"/>
  <c r="V16" i="17"/>
  <c r="V36" i="17"/>
  <c r="V53" i="17"/>
  <c r="V42" i="17"/>
  <c r="V81" i="17"/>
  <c r="V77" i="17"/>
  <c r="F11" i="28"/>
  <c r="V74" i="17"/>
  <c r="V30" i="17"/>
  <c r="V73" i="17"/>
  <c r="V41" i="17"/>
  <c r="V69" i="17"/>
  <c r="V37" i="17"/>
  <c r="V34" i="17"/>
  <c r="V86" i="17"/>
  <c r="V70" i="17"/>
  <c r="V54" i="17"/>
  <c r="V14" i="17"/>
  <c r="V48" i="17"/>
  <c r="V31" i="17"/>
  <c r="V20" i="17"/>
  <c r="V65" i="17"/>
  <c r="V33" i="17"/>
  <c r="V92" i="17"/>
  <c r="V88" i="17"/>
  <c r="V63" i="17"/>
  <c r="V18" i="17"/>
  <c r="V82" i="17"/>
  <c r="V66" i="17"/>
  <c r="V50" i="17"/>
  <c r="V56" i="17"/>
  <c r="V40" i="17"/>
  <c r="V47" i="17"/>
  <c r="V72" i="17"/>
  <c r="V79" i="17"/>
  <c r="V61" i="17"/>
  <c r="V89" i="17"/>
  <c r="V25" i="17"/>
  <c r="V60" i="17"/>
  <c r="V24" i="17"/>
  <c r="V44" i="17"/>
  <c r="V76" i="17"/>
  <c r="V93" i="17"/>
  <c r="V85" i="17"/>
  <c r="V11" i="17"/>
  <c r="H9" i="28" s="1"/>
  <c r="F9" i="28"/>
  <c r="V78" i="17"/>
  <c r="V62" i="17"/>
  <c r="V46" i="17"/>
  <c r="V84" i="17"/>
  <c r="V15" i="17"/>
  <c r="V57" i="17"/>
  <c r="V21" i="17"/>
  <c r="V49" i="17"/>
  <c r="V68" i="17"/>
  <c r="V32" i="17"/>
  <c r="V28" i="17"/>
  <c r="M94" i="17"/>
  <c r="K94" i="17"/>
  <c r="I94" i="17"/>
  <c r="K9" i="17"/>
  <c r="I9" i="17"/>
  <c r="F8" i="28" l="1"/>
  <c r="M9" i="17"/>
  <c r="L9" i="17" s="1"/>
  <c r="L94" i="17"/>
  <c r="U94" i="17"/>
  <c r="N94" i="17" l="1"/>
  <c r="T94" i="17"/>
  <c r="N9" i="17"/>
  <c r="E7" i="28"/>
  <c r="H7" i="28"/>
  <c r="V94" i="17" l="1"/>
  <c r="E6" i="28"/>
  <c r="H6" i="28" l="1"/>
  <c r="F6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5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deve seguir o passo a passo da etapa de identificação do risco descrita na metodologia de gestão de riscos da UFPA</t>
        </r>
      </text>
    </comment>
    <comment ref="H5" authorId="0" shapeId="0" xr:uid="{00000000-0006-0000-0200-000002000000}">
      <text>
        <r>
          <rPr>
            <b/>
            <sz val="9"/>
            <color indexed="81"/>
            <rFont val="Tahoma"/>
            <charset val="1"/>
          </rPr>
          <t>deve seguir o passo a passo da etapa de avaliação do risco descrito na metodologia, à exceção dos campos pré-configurados</t>
        </r>
      </text>
    </comment>
    <comment ref="O5" authorId="0" shapeId="0" xr:uid="{00000000-0006-0000-0200-000003000000}">
      <text>
        <r>
          <rPr>
            <b/>
            <sz val="9"/>
            <color indexed="81"/>
            <rFont val="Tahoma"/>
            <charset val="1"/>
          </rPr>
          <t>deve seguir o passo a passo da etapa de tratamento de risco descrito na metodologia, à exceção dos campos pré-configurados:</t>
        </r>
      </text>
    </comment>
    <comment ref="W5" authorId="0" shapeId="0" xr:uid="{00000000-0006-0000-0200-000004000000}">
      <text>
        <r>
          <rPr>
            <b/>
            <sz val="9"/>
            <color indexed="81"/>
            <rFont val="Tahoma"/>
            <charset val="1"/>
          </rPr>
          <t>deve seguir as orientações da etapa de comunicação e tratamento do risco descritas na metodologia</t>
        </r>
      </text>
    </comment>
    <comment ref="B6" authorId="0" shapeId="0" xr:uid="{00000000-0006-0000-0200-000005000000}">
      <text>
        <r>
          <rPr>
            <b/>
            <sz val="9"/>
            <color indexed="81"/>
            <rFont val="Tahoma"/>
            <charset val="1"/>
          </rPr>
          <t>informar onde será aplicada a gestão de riscos (processo, projeto, ação, atividade, objetivo, plano, etc...). No caso de riscos diferentes associados a um mesmo objeto de risco, a descrição do objeto será padrão, a fim de permitir o uso de filtros de seleção.</t>
        </r>
      </text>
    </comment>
    <comment ref="C6" authorId="0" shapeId="0" xr:uid="{00000000-0006-0000-0200-000006000000}">
      <text>
        <r>
          <rPr>
            <b/>
            <sz val="9"/>
            <color indexed="81"/>
            <rFont val="Tahoma"/>
            <charset val="1"/>
          </rPr>
          <t>informar a subunidade que está executando o processo de gestão de riscos associada ao objeto analisado.</t>
        </r>
      </text>
    </comment>
    <comment ref="D6" authorId="0" shapeId="0" xr:uid="{00000000-0006-0000-0200-000007000000}">
      <text>
        <r>
          <rPr>
            <b/>
            <sz val="9"/>
            <color indexed="81"/>
            <rFont val="Tahoma"/>
            <charset val="1"/>
          </rPr>
          <t>informar a subunidade que está executando o processo de gestão de riscos associada ao objeto analisado.</t>
        </r>
      </text>
    </comment>
    <comment ref="E6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descrever o risco associado ao objeto de risco analisado. Deverá ser preenchido um risco por célula do Excel.</t>
        </r>
      </text>
    </comment>
    <comment ref="F6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descrever na mesma célula os eventos que podem ocasionar a ocorrência do risco.</t>
        </r>
      </text>
    </comment>
    <comment ref="G6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descrever na mesma célula as consequências que a ocorrência do risco pode gerar no objeto de risco analisado.</t>
        </r>
      </text>
    </comment>
    <comment ref="N6" authorId="0" shapeId="0" xr:uid="{00000000-0006-0000-0200-00000B000000}">
      <text>
        <r>
          <rPr>
            <b/>
            <sz val="9"/>
            <color indexed="81"/>
            <rFont val="Tahoma"/>
            <charset val="1"/>
          </rPr>
          <t>será atribuído automaticamente, informando a ação a ser executada.</t>
        </r>
      </text>
    </comment>
    <comment ref="O6" authorId="0" shapeId="0" xr:uid="{00000000-0006-0000-0200-00000C000000}">
      <text>
        <r>
          <rPr>
            <b/>
            <sz val="9"/>
            <color indexed="81"/>
            <rFont val="Tahoma"/>
            <charset val="1"/>
          </rPr>
          <t>selecionar SIM ou NÃO para o enquadramento dos riscos de acordo com os tipos de riscos adotados pela UFPA em sua metodologia.</t>
        </r>
      </text>
    </comment>
    <comment ref="S6" authorId="0" shapeId="0" xr:uid="{00000000-0006-0000-0200-00000D000000}">
      <text>
        <r>
          <rPr>
            <b/>
            <sz val="9"/>
            <color indexed="81"/>
            <rFont val="Tahoma"/>
            <charset val="1"/>
          </rPr>
          <t>selecionar SIM ou NÃO se o risco compromete a capacidade orçamentária/financeira da UFPA ou se não compromete esse aspecto.</t>
        </r>
      </text>
    </comment>
    <comment ref="T6" authorId="0" shapeId="0" xr:uid="{00000000-0006-0000-0200-00000E000000}">
      <text>
        <r>
          <rPr>
            <b/>
            <sz val="9"/>
            <color indexed="81"/>
            <rFont val="Tahoma"/>
            <charset val="1"/>
          </rPr>
          <t>descrever o controle a ser implementado. Nos casos dos riscos dentro do apetite da UFPA, esse campo já aparece com a ação a ser executada, portanto não precisa ser preenchido.</t>
        </r>
      </text>
    </comment>
    <comment ref="W6" authorId="0" shapeId="0" xr:uid="{00000000-0006-0000-0200-00000F000000}">
      <text>
        <r>
          <rPr>
            <b/>
            <sz val="9"/>
            <color indexed="81"/>
            <rFont val="Tahoma"/>
            <charset val="1"/>
          </rPr>
          <t xml:space="preserve">relatar o comportamento do risco residual quanto ao apetite a risco da UFPA, justificando os casos de ocorrência do risco e a efetividade das ações de tratamento. </t>
        </r>
      </text>
    </comment>
    <comment ref="H7" authorId="0" shapeId="0" xr:uid="{00000000-0006-0000-0200-000010000000}">
      <text>
        <r>
          <rPr>
            <b/>
            <sz val="9"/>
            <color indexed="81"/>
            <rFont val="Tahoma"/>
            <charset val="1"/>
          </rPr>
          <t>selecionar a opção de acordo com as escalas adotadas pela metodologia de gestão de risco da UFPA, que podem ser consultadas na parte superior da planilha.</t>
        </r>
      </text>
    </comment>
    <comment ref="I7" authorId="0" shapeId="0" xr:uid="{00000000-0006-0000-0200-000011000000}">
      <text>
        <r>
          <rPr>
            <b/>
            <sz val="9"/>
            <color indexed="81"/>
            <rFont val="Tahoma"/>
            <charset val="1"/>
          </rPr>
          <t>será atribuído automaticamente, correspondendo à análise efetuada.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7" authorId="0" shapeId="0" xr:uid="{00000000-0006-0000-0200-000012000000}">
      <text>
        <r>
          <rPr>
            <b/>
            <sz val="9"/>
            <color indexed="81"/>
            <rFont val="Tahoma"/>
            <charset val="1"/>
          </rPr>
          <t>selecionar a opção de acordo com as escalas adotadas pela metodologia de gestão de risco da UFPA, que podem ser consultadas na parte superior da planilha.</t>
        </r>
      </text>
    </comment>
    <comment ref="K7" authorId="0" shapeId="0" xr:uid="{00000000-0006-0000-0200-000013000000}">
      <text>
        <r>
          <rPr>
            <b/>
            <sz val="9"/>
            <color indexed="81"/>
            <rFont val="Tahoma"/>
            <charset val="1"/>
          </rPr>
          <t>será atribuído automaticamente, correspondendo à análise efetuada.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7" authorId="0" shapeId="0" xr:uid="{00000000-0006-0000-0200-000014000000}">
      <text>
        <r>
          <rPr>
            <b/>
            <sz val="9"/>
            <color indexed="81"/>
            <rFont val="Tahoma"/>
            <charset val="1"/>
          </rPr>
          <t>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M7" authorId="0" shapeId="0" xr:uid="{00000000-0006-0000-0200-000015000000}">
      <text>
        <r>
          <rPr>
            <b/>
            <sz val="9"/>
            <color indexed="81"/>
            <rFont val="Tahoma"/>
            <charset val="1"/>
          </rPr>
          <t>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O7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Eventos que podem comprometer a confiança da sociedade (ou de parceiros, de clientes ou de fornecedores) em relação à capacidade da UFPA em cumprir sua missão institucional.</t>
        </r>
      </text>
    </comment>
    <comment ref="P7" authorId="0" shapeId="0" xr:uid="{00000000-0006-0000-0200-000017000000}">
      <text>
        <r>
          <rPr>
            <b/>
            <sz val="9"/>
            <color indexed="81"/>
            <rFont val="Tahoma"/>
            <family val="2"/>
          </rPr>
          <t>Eventos derivados de alterações legislativas ou normativas que podem comprometer as atividades da UFPA.</t>
        </r>
      </text>
    </comment>
    <comment ref="Q7" authorId="0" shapeId="0" xr:uid="{00000000-0006-0000-0200-000018000000}">
      <text>
        <r>
          <rPr>
            <b/>
            <sz val="9"/>
            <color indexed="81"/>
            <rFont val="Tahoma"/>
            <family val="2"/>
          </rPr>
          <t>Eventos que podem comprometer as atividades da UFPA, normalmente associados a falhas, deficiência ou inadequação de processos internos, pessoas, infraestrutura e sistemas.</t>
        </r>
      </text>
    </comment>
    <comment ref="R7" authorId="0" shapeId="0" xr:uid="{00000000-0006-0000-0200-000019000000}">
      <text>
        <r>
          <rPr>
            <b/>
            <sz val="9"/>
            <color indexed="81"/>
            <rFont val="Tahoma"/>
            <family val="2"/>
          </rPr>
          <t>Vulnerabilidade que pode favorecer ou facilitar a ocorrência de práticas de corrupção, fraudes, irregularidades e/ou desvios éticos e de conduta, podendo comprometer os objetivos da instituição.</t>
        </r>
      </text>
    </comment>
    <comment ref="S7" authorId="0" shapeId="0" xr:uid="{00000000-0006-0000-0200-00001A000000}">
      <text>
        <r>
          <rPr>
            <b/>
            <sz val="9"/>
            <color indexed="81"/>
            <rFont val="Tahoma"/>
            <family val="2"/>
          </rPr>
          <t>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</t>
        </r>
      </text>
    </comment>
    <comment ref="T7" authorId="0" shapeId="0" xr:uid="{00000000-0006-0000-0200-00001B000000}">
      <text>
        <r>
          <rPr>
            <b/>
            <sz val="9"/>
            <color indexed="81"/>
            <rFont val="Tahoma"/>
            <charset val="1"/>
          </rPr>
          <t>descrever o controle a ser implementado. Nos casos dos riscos dentro do apetite da UFPA, esse campo já aparece com a ação a ser executada, portanto não precisa ser preenchido.</t>
        </r>
      </text>
    </comment>
    <comment ref="U7" authorId="0" shapeId="0" xr:uid="{00000000-0006-0000-0200-00001C000000}">
      <text>
        <r>
          <rPr>
            <b/>
            <sz val="9"/>
            <color indexed="81"/>
            <rFont val="Tahoma"/>
            <charset val="1"/>
          </rPr>
          <t>informar a Unidade que é responsável pela implementação da ação de tratamento</t>
        </r>
      </text>
    </comment>
    <comment ref="V7" authorId="0" shapeId="0" xr:uid="{00000000-0006-0000-0200-00001D000000}">
      <text>
        <r>
          <rPr>
            <b/>
            <sz val="9"/>
            <color indexed="81"/>
            <rFont val="Tahoma"/>
            <charset val="1"/>
          </rPr>
          <t>informar o prazo de implementação do controle.</t>
        </r>
      </text>
    </comment>
  </commentList>
</comments>
</file>

<file path=xl/sharedStrings.xml><?xml version="1.0" encoding="utf-8"?>
<sst xmlns="http://schemas.openxmlformats.org/spreadsheetml/2006/main" count="208" uniqueCount="134">
  <si>
    <t>PROBABILIDADE</t>
  </si>
  <si>
    <t>PESO</t>
  </si>
  <si>
    <t>Baixa</t>
  </si>
  <si>
    <t>Média</t>
  </si>
  <si>
    <t>Muito Baixa</t>
  </si>
  <si>
    <t>Muito Alta</t>
  </si>
  <si>
    <t>Muito Baixo</t>
  </si>
  <si>
    <t>Baixo</t>
  </si>
  <si>
    <t>Médio</t>
  </si>
  <si>
    <t>Alto</t>
  </si>
  <si>
    <t>Muito Alto</t>
  </si>
  <si>
    <t>IMPACTO</t>
  </si>
  <si>
    <t>ESCALA</t>
  </si>
  <si>
    <t>RISCO</t>
  </si>
  <si>
    <t>RB (Risco Baixo)</t>
  </si>
  <si>
    <t>RM (Risco Médio)</t>
  </si>
  <si>
    <t>RA (Risco Alto)</t>
  </si>
  <si>
    <t>RE (Risco Extremo)</t>
  </si>
  <si>
    <t>80 - 100</t>
  </si>
  <si>
    <t>Impacto</t>
  </si>
  <si>
    <t>Probabilidade</t>
  </si>
  <si>
    <t>Muito
Alto
10</t>
  </si>
  <si>
    <t>Alto
8</t>
  </si>
  <si>
    <t>Médio
5</t>
  </si>
  <si>
    <t>Baixo
2</t>
  </si>
  <si>
    <t>Muito
Baixo
1</t>
  </si>
  <si>
    <t>10
RM</t>
  </si>
  <si>
    <t>8
RB</t>
  </si>
  <si>
    <t>5
RB</t>
  </si>
  <si>
    <t>2
RB</t>
  </si>
  <si>
    <t>1
RB</t>
  </si>
  <si>
    <t>4
RB</t>
  </si>
  <si>
    <t>Muito
Baixa
1</t>
  </si>
  <si>
    <t>Baixa
2</t>
  </si>
  <si>
    <t>Média
5</t>
  </si>
  <si>
    <t>Alta
8</t>
  </si>
  <si>
    <t>Muito
Alta
10</t>
  </si>
  <si>
    <t>50
RA</t>
  </si>
  <si>
    <t>40
RA</t>
  </si>
  <si>
    <t>64
RA</t>
  </si>
  <si>
    <t>20
RM</t>
  </si>
  <si>
    <t>16
RM</t>
  </si>
  <si>
    <t>25
RM</t>
  </si>
  <si>
    <t>80
RE</t>
  </si>
  <si>
    <t>100
RE</t>
  </si>
  <si>
    <t>UNIDADE</t>
  </si>
  <si>
    <t>Objeto analisado</t>
  </si>
  <si>
    <t>Subunidade responsável</t>
  </si>
  <si>
    <t>Risco</t>
  </si>
  <si>
    <t>Causa(s)</t>
  </si>
  <si>
    <t>Consequência(s)</t>
  </si>
  <si>
    <t>Apetite ao Risco</t>
  </si>
  <si>
    <t>Natureza do Risco</t>
  </si>
  <si>
    <t>Ação de Tratamento</t>
  </si>
  <si>
    <t>Descrição</t>
  </si>
  <si>
    <t xml:space="preserve">Prazo </t>
  </si>
  <si>
    <t>Análise</t>
  </si>
  <si>
    <t>Peso</t>
  </si>
  <si>
    <t>Imagem</t>
  </si>
  <si>
    <t>Legal</t>
  </si>
  <si>
    <t>Operacional</t>
  </si>
  <si>
    <t>Integridade</t>
  </si>
  <si>
    <t>IDENTIFICAÇÃO DO RISCO</t>
  </si>
  <si>
    <t>AVALIAÇÃO DO RISCO</t>
  </si>
  <si>
    <t>TRATAMENTO DO RISCO</t>
  </si>
  <si>
    <t>Nível de Risco (P X I)</t>
  </si>
  <si>
    <t>Probabilidade (P)</t>
  </si>
  <si>
    <t>Impacto (I)</t>
  </si>
  <si>
    <t>Sim</t>
  </si>
  <si>
    <t>Orçamentário / Financeiro</t>
  </si>
  <si>
    <t>DESCRIÇÃO</t>
  </si>
  <si>
    <t>Compromete em alguma medida o alcance do objetivo, mas não impede o alcance da maior parte do atingimento do objetivo.</t>
  </si>
  <si>
    <t>Não altera o alcance do objetivo.</t>
  </si>
  <si>
    <t>ESCALA DE PROBABILIDADE</t>
  </si>
  <si>
    <t>ESCALA DE IMPACTO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</si>
  <si>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</si>
  <si>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</si>
  <si>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</si>
  <si>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</si>
  <si>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</si>
  <si>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</si>
  <si>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</si>
  <si>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Alta</t>
  </si>
  <si>
    <t>Classificação</t>
  </si>
  <si>
    <t>Não</t>
  </si>
  <si>
    <t>Tipos de Riscos</t>
  </si>
  <si>
    <t>MATRIZ DE CLASSIFICAÇÃO DO RISCO</t>
  </si>
  <si>
    <t>MATRIZ DE PROBABILIDADE X IMPACTO</t>
  </si>
  <si>
    <t>Os indícios indicam claramente que o evento ocorrerá,
portanto, é praticamente certo.</t>
  </si>
  <si>
    <t>0 - 9</t>
  </si>
  <si>
    <t>10 - 39</t>
  </si>
  <si>
    <t>40 - 79</t>
  </si>
  <si>
    <t>Informar o comportamento do nível do risco</t>
  </si>
  <si>
    <t>COMUNICAÇÃO E MONITORAMENTO DO RISCO</t>
  </si>
  <si>
    <t>Unidade/Subunidade Responsável pelo tratamento</t>
  </si>
  <si>
    <t>Item</t>
  </si>
  <si>
    <t>Nível de Risco
Classificação</t>
  </si>
  <si>
    <t>Ação de Tratamento
Descrição</t>
  </si>
  <si>
    <t>TESTE 90</t>
  </si>
  <si>
    <r>
      <t xml:space="preserve">          UFPA - </t>
    </r>
    <r>
      <rPr>
        <i/>
        <sz val="20"/>
        <color theme="3" tint="-0.499984740745262"/>
        <rFont val="Calibri"/>
        <family val="2"/>
        <scheme val="minor"/>
      </rPr>
      <t>Planilha de Gestão de Riscos 2022</t>
    </r>
  </si>
  <si>
    <t>NÚCLEO DE TEORIA E PESQUISA DO COMPORTAMENTO</t>
  </si>
  <si>
    <t xml:space="preserve">Implementar autoavaliação dos PPGs 
 </t>
  </si>
  <si>
    <t xml:space="preserve">Enviar e receber discentes para estágios nos PPGs
</t>
  </si>
  <si>
    <t xml:space="preserve">Promover visitas técnica de docentes da Unidade a instituições internacionais e/ou nacional de referência 
</t>
  </si>
  <si>
    <t>Perda de controle dos bens da Unidade</t>
  </si>
  <si>
    <t>Programas de Pós Graduações.</t>
  </si>
  <si>
    <t>Monitoramento do risco  pelos PPGS</t>
  </si>
  <si>
    <t>Impossibilidade de fazer parcerias internacinais</t>
  </si>
  <si>
    <t>Seleção e mapeamentos feitos incorretamente</t>
  </si>
  <si>
    <t>1- Projeto pouco atrativos aos parceiros</t>
  </si>
  <si>
    <t>1- Acervo não registrado; 2- Ausência de tombamento; 3- Sistema de controle da Instituições de Ensino Superior (IES)</t>
  </si>
  <si>
    <t xml:space="preserve">1-Desconhecimento dos processos; 2-  Falta de domínio para análise e seleção;  </t>
  </si>
  <si>
    <t>1- Internacionalização do Programa prejudicada</t>
  </si>
  <si>
    <t>Desconhecimento dos montante de bens patrimoniais  presentes na Unidade</t>
  </si>
  <si>
    <t>1-Quantitativo de Processos devolvidos para ajustes; 2- Horas  de tempo de trabalho desperdiçadas</t>
  </si>
  <si>
    <t>PPGTPC/PPGNC</t>
  </si>
  <si>
    <t>CPGA</t>
  </si>
  <si>
    <t>Contínuo</t>
  </si>
  <si>
    <t>Identificar tardiamente falhas ou distorções na consecução dos objetivos</t>
  </si>
  <si>
    <t>falta de acompanhamento sistemático das consecução das metas</t>
  </si>
  <si>
    <t>falhar em alcançar metas com prejuízo para a avaliação dos PPGs</t>
  </si>
  <si>
    <t>monitorar o risco.</t>
  </si>
  <si>
    <t>Falta de recursos financeiros para o atendimento do objeto</t>
  </si>
  <si>
    <t>Falta de iniciativa para buscar e efetivar parcerias
Falta de encaminhmento de projetos ou parcerias dentro do prazo.</t>
  </si>
  <si>
    <t>Falta de recursos financeiros e articulação interna  para o atendimento do objeto</t>
  </si>
  <si>
    <t>Falta de iniciativa para buscar e efetivar parcerias
Falta de articulação nterna para receber os estudantes de outros centros</t>
  </si>
  <si>
    <t>Dificuldades para alcançar internacionalização e atualização de conhecimento; Perda de oportunidades de aprendizado e atualização para docentes e discentes além de enfraquecer trocas de experiências; Formação dos discentes restrita às linhas do PPG local.</t>
  </si>
  <si>
    <t>Dificuldades para alcançar internacionalização e atualização de conhecimento; Perda de oportunidades de aprendizado e atualização para docentes e discentes além de enfraquecer trocas de experiências</t>
  </si>
  <si>
    <t xml:space="preserve">Selecionar e mapear processos.
</t>
  </si>
  <si>
    <t xml:space="preserve">Acompanhar o controle de bens patrimoniais da Unidade.
</t>
  </si>
  <si>
    <t>Buscar participação em projetos com parceiros internacionais.</t>
  </si>
  <si>
    <t xml:space="preserve">1-Pautar regularmente em reuniões do colegiado a importância do tema, e buscar soluções plausíveis; 2- Pesquisar editais internacionais que tenham destinação de recursos para intercâmbios; 3- Submeter projeto aos editais com essa natureza. </t>
  </si>
  <si>
    <t>Monitoramento do risco  mensalmente pela CPGA.</t>
  </si>
  <si>
    <t xml:space="preserve"> Monitoramento do risco.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</si>
</sst>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6]mmmm/yyyy;@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20"/>
      <color theme="3" tint="-0.499984740745262"/>
      <name val="Calibri"/>
      <family val="2"/>
      <scheme val="minor"/>
    </font>
    <font>
      <i/>
      <sz val="20"/>
      <color theme="3" tint="-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9C0006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9" fillId="18" borderId="0" applyNumberFormat="0" applyBorder="0" applyAlignment="0" applyProtection="0"/>
    <xf numFmtId="0" fontId="19" fillId="18" borderId="0" applyBorder="0" applyAlignment="0">
      <alignment horizontal="center" vertical="center" wrapText="1"/>
    </xf>
  </cellStyleXfs>
  <cellXfs count="1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6" fillId="8" borderId="3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7" borderId="32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0" xfId="0" applyFont="1" applyAlignment="1"/>
    <xf numFmtId="0" fontId="11" fillId="6" borderId="2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7" borderId="29" xfId="0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1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8" fillId="0" borderId="15" xfId="0" applyFont="1" applyBorder="1"/>
    <xf numFmtId="0" fontId="8" fillId="0" borderId="17" xfId="0" applyFont="1" applyBorder="1"/>
    <xf numFmtId="0" fontId="8" fillId="3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" fillId="15" borderId="3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 readingOrder="1"/>
    </xf>
    <xf numFmtId="0" fontId="18" fillId="17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2" fillId="16" borderId="39" xfId="0" applyFont="1" applyFill="1" applyBorder="1" applyAlignment="1">
      <alignment horizontal="center" vertical="center" wrapText="1"/>
    </xf>
    <xf numFmtId="0" fontId="2" fillId="16" borderId="40" xfId="0" applyFont="1" applyFill="1" applyBorder="1" applyAlignment="1">
      <alignment horizontal="center" vertical="center" wrapText="1"/>
    </xf>
    <xf numFmtId="0" fontId="1" fillId="11" borderId="28" xfId="0" applyFont="1" applyFill="1" applyBorder="1" applyAlignment="1">
      <alignment horizontal="center" vertical="center" wrapText="1"/>
    </xf>
    <xf numFmtId="0" fontId="1" fillId="11" borderId="30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29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 indent="2"/>
    </xf>
    <xf numFmtId="0" fontId="5" fillId="0" borderId="20" xfId="0" applyFont="1" applyBorder="1" applyAlignment="1">
      <alignment horizontal="left" vertical="center" wrapText="1" indent="2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" fillId="13" borderId="25" xfId="0" applyFont="1" applyFill="1" applyBorder="1" applyAlignment="1">
      <alignment horizontal="center" vertical="center" wrapText="1"/>
    </xf>
    <xf numFmtId="0" fontId="2" fillId="13" borderId="22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0" fillId="7" borderId="23" xfId="0" applyFont="1" applyFill="1" applyBorder="1" applyAlignment="1">
      <alignment horizontal="center" vertical="center" textRotation="90"/>
    </xf>
    <xf numFmtId="0" fontId="10" fillId="7" borderId="21" xfId="0" applyFont="1" applyFill="1" applyBorder="1" applyAlignment="1">
      <alignment horizontal="center" vertical="center" textRotation="90"/>
    </xf>
    <xf numFmtId="0" fontId="10" fillId="7" borderId="12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3" fillId="14" borderId="4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2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0" fontId="3" fillId="13" borderId="4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</cellXfs>
  <cellStyles count="3">
    <cellStyle name="Excluidas" xfId="2" xr:uid="{00000000-0005-0000-0000-000000000000}"/>
    <cellStyle name="Normal" xfId="0" builtinId="0"/>
    <cellStyle name="Ruim" xfId="1" builtinId="27" hidden="1"/>
  </cellStyles>
  <dxfs count="145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D7E5F5"/>
      <color rgb="FF5690D6"/>
      <color rgb="FF4685D2"/>
      <color rgb="FF33CC33"/>
      <color rgb="FF000099"/>
      <color rgb="FF0000FF"/>
      <color rgb="FFA8C6EA"/>
      <color rgb="FFD0E0F4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321464</xdr:colOff>
      <xdr:row>1</xdr:row>
      <xdr:rowOff>49054</xdr:rowOff>
    </xdr:from>
    <xdr:to>
      <xdr:col>2</xdr:col>
      <xdr:colOff>130969</xdr:colOff>
      <xdr:row>1</xdr:row>
      <xdr:rowOff>476249</xdr:rowOff>
    </xdr:to>
    <xdr:pic>
      <xdr:nvPicPr>
        <xdr:cNvPr id="6" name="Picture 2" descr="Resultado de imagem para logo ufpa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77" y="180023"/>
          <a:ext cx="357192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1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10</xdr:col>
      <xdr:colOff>142875</xdr:colOff>
      <xdr:row>0</xdr:row>
      <xdr:rowOff>66674</xdr:rowOff>
    </xdr:from>
    <xdr:to>
      <xdr:col>19</xdr:col>
      <xdr:colOff>473739</xdr:colOff>
      <xdr:row>17</xdr:row>
      <xdr:rowOff>138881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38875" y="66674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94"/>
  <sheetViews>
    <sheetView showGridLines="0" tabSelected="1" topLeftCell="J1" zoomScale="85" zoomScaleNormal="85" zoomScaleSheetLayoutView="70" workbookViewId="0">
      <selection activeCell="T12" sqref="T12:T13"/>
    </sheetView>
  </sheetViews>
  <sheetFormatPr defaultRowHeight="15" x14ac:dyDescent="0.25"/>
  <cols>
    <col min="1" max="1" width="3.28515625" customWidth="1"/>
    <col min="2" max="2" width="8.140625" customWidth="1"/>
    <col min="3" max="3" width="53.7109375" customWidth="1"/>
    <col min="4" max="4" width="39.7109375" customWidth="1"/>
    <col min="5" max="5" width="34.42578125" customWidth="1"/>
    <col min="6" max="6" width="43.42578125" customWidth="1"/>
    <col min="7" max="7" width="45.140625" customWidth="1"/>
    <col min="8" max="8" width="16.5703125" customWidth="1"/>
    <col min="9" max="9" width="10.7109375" customWidth="1"/>
    <col min="10" max="10" width="16.5703125" customWidth="1"/>
    <col min="11" max="11" width="10.7109375" customWidth="1"/>
    <col min="12" max="12" width="16.5703125" customWidth="1"/>
    <col min="13" max="13" width="10.7109375" customWidth="1"/>
    <col min="14" max="14" width="25.42578125" customWidth="1"/>
    <col min="15" max="18" width="14.5703125" customWidth="1"/>
    <col min="19" max="19" width="21.140625" customWidth="1"/>
    <col min="20" max="20" width="41" customWidth="1"/>
    <col min="21" max="21" width="23.140625" bestFit="1" customWidth="1"/>
    <col min="22" max="22" width="21.42578125" customWidth="1"/>
    <col min="23" max="23" width="76" customWidth="1"/>
  </cols>
  <sheetData>
    <row r="1" spans="2:23" ht="10.5" customHeight="1" thickBot="1" x14ac:dyDescent="0.3"/>
    <row r="2" spans="2:23" ht="42.75" customHeight="1" thickBot="1" x14ac:dyDescent="0.3">
      <c r="B2" s="96" t="s">
        <v>99</v>
      </c>
      <c r="C2" s="97"/>
      <c r="D2" s="98"/>
      <c r="F2" s="18" t="s">
        <v>45</v>
      </c>
      <c r="G2" s="94" t="s">
        <v>100</v>
      </c>
      <c r="H2" s="95"/>
    </row>
    <row r="3" spans="2:23" ht="6" customHeight="1" x14ac:dyDescent="0.25"/>
    <row r="4" spans="2:23" ht="9" customHeight="1" thickBot="1" x14ac:dyDescent="0.3"/>
    <row r="5" spans="2:23" ht="21.75" customHeight="1" x14ac:dyDescent="0.25">
      <c r="B5" s="101" t="s">
        <v>62</v>
      </c>
      <c r="C5" s="102"/>
      <c r="D5" s="103"/>
      <c r="E5" s="103"/>
      <c r="F5" s="103"/>
      <c r="G5" s="104"/>
      <c r="H5" s="89" t="s">
        <v>63</v>
      </c>
      <c r="I5" s="90"/>
      <c r="J5" s="90"/>
      <c r="K5" s="90"/>
      <c r="L5" s="90"/>
      <c r="M5" s="90"/>
      <c r="N5" s="91"/>
      <c r="O5" s="78" t="s">
        <v>64</v>
      </c>
      <c r="P5" s="79"/>
      <c r="Q5" s="79"/>
      <c r="R5" s="79"/>
      <c r="S5" s="79"/>
      <c r="T5" s="79"/>
      <c r="U5" s="80"/>
      <c r="V5" s="81"/>
      <c r="W5" s="60" t="s">
        <v>93</v>
      </c>
    </row>
    <row r="6" spans="2:23" ht="21.75" customHeight="1" x14ac:dyDescent="0.25">
      <c r="B6" s="85" t="s">
        <v>95</v>
      </c>
      <c r="C6" s="86" t="s">
        <v>46</v>
      </c>
      <c r="D6" s="86" t="s">
        <v>47</v>
      </c>
      <c r="E6" s="86" t="s">
        <v>48</v>
      </c>
      <c r="F6" s="86" t="s">
        <v>49</v>
      </c>
      <c r="G6" s="87" t="s">
        <v>50</v>
      </c>
      <c r="H6" s="92" t="s">
        <v>66</v>
      </c>
      <c r="I6" s="93"/>
      <c r="J6" s="93" t="s">
        <v>67</v>
      </c>
      <c r="K6" s="93"/>
      <c r="L6" s="93" t="s">
        <v>65</v>
      </c>
      <c r="M6" s="93"/>
      <c r="N6" s="99" t="s">
        <v>51</v>
      </c>
      <c r="O6" s="88" t="s">
        <v>85</v>
      </c>
      <c r="P6" s="82"/>
      <c r="Q6" s="82"/>
      <c r="R6" s="82"/>
      <c r="S6" s="15" t="s">
        <v>52</v>
      </c>
      <c r="T6" s="82" t="s">
        <v>53</v>
      </c>
      <c r="U6" s="83"/>
      <c r="V6" s="84"/>
      <c r="W6" s="76" t="s">
        <v>92</v>
      </c>
    </row>
    <row r="7" spans="2:23" ht="45" x14ac:dyDescent="0.25">
      <c r="B7" s="85"/>
      <c r="C7" s="86"/>
      <c r="D7" s="86"/>
      <c r="E7" s="86"/>
      <c r="F7" s="86"/>
      <c r="G7" s="87"/>
      <c r="H7" s="11" t="s">
        <v>56</v>
      </c>
      <c r="I7" s="12" t="s">
        <v>57</v>
      </c>
      <c r="J7" s="12" t="s">
        <v>56</v>
      </c>
      <c r="K7" s="12" t="s">
        <v>57</v>
      </c>
      <c r="L7" s="12" t="s">
        <v>83</v>
      </c>
      <c r="M7" s="12" t="s">
        <v>57</v>
      </c>
      <c r="N7" s="100"/>
      <c r="O7" s="17" t="s">
        <v>58</v>
      </c>
      <c r="P7" s="13" t="s">
        <v>59</v>
      </c>
      <c r="Q7" s="13" t="s">
        <v>60</v>
      </c>
      <c r="R7" s="13" t="s">
        <v>61</v>
      </c>
      <c r="S7" s="13" t="s">
        <v>69</v>
      </c>
      <c r="T7" s="13" t="s">
        <v>54</v>
      </c>
      <c r="U7" s="13" t="s">
        <v>94</v>
      </c>
      <c r="V7" s="14" t="s">
        <v>55</v>
      </c>
      <c r="W7" s="77"/>
    </row>
    <row r="8" spans="2:23" s="10" customFormat="1" ht="60" x14ac:dyDescent="0.25">
      <c r="B8" s="72">
        <v>1</v>
      </c>
      <c r="C8" s="71" t="s">
        <v>101</v>
      </c>
      <c r="D8" s="69" t="s">
        <v>115</v>
      </c>
      <c r="E8" s="69" t="s">
        <v>118</v>
      </c>
      <c r="F8" s="16" t="s">
        <v>119</v>
      </c>
      <c r="G8" s="7" t="s">
        <v>120</v>
      </c>
      <c r="H8" s="2" t="s">
        <v>3</v>
      </c>
      <c r="I8" s="1">
        <f>IF(H8="","",VLOOKUP(H8,'Matriz Probabilidade Impacto'!$C$5:$E$10,2,FALSE))</f>
        <v>5</v>
      </c>
      <c r="J8" s="1" t="s">
        <v>8</v>
      </c>
      <c r="K8" s="1">
        <f>IF(J8="","",VLOOKUP(J8,'Matriz Probabilidade Impacto'!$C$16:$D$20,2,FALSE))</f>
        <v>5</v>
      </c>
      <c r="L8" s="1" t="str">
        <f t="shared" ref="L8" si="0">IF(M8="","",IF(M8&lt;10,"Risco Baixo",IF(M8&lt;40,"Risco Médio",IF(M8&lt;80,"Risco Alto",IF(M8&lt;101,"Risco Extremo")))))</f>
        <v>Risco Médio</v>
      </c>
      <c r="M8" s="1">
        <f t="shared" ref="M8" si="1">IF(J8="","",I8*K8)</f>
        <v>25</v>
      </c>
      <c r="N8" s="1" t="str">
        <f t="shared" ref="N8" si="2">IF(L8="","",IF(L8="Risco Baixo","O risco baixo está dentro do apetite a riscos da UFPA, portanto, deve ser apenas monitorado.",IF(L8="Risco Médio","O risco médio está dentro do apetite a riscos da UFPA, portanto, deve ser apenas monitorado.",IF(L8="Risco Alto","O risco alto deverá ser priorizado para tratamento, pois está fora do limite de apetite tolerado.",IF(L8="Risco Extremo","O risco extremo deverá ser priorizado para tratamento, pois está fora do limite de apetite tolerado.",)))))</f>
        <v>O risco médio está dentro do apetite a riscos da UFPA, portanto, deve ser apenas monitorado.</v>
      </c>
      <c r="O8" s="2" t="s">
        <v>84</v>
      </c>
      <c r="P8" s="1" t="s">
        <v>84</v>
      </c>
      <c r="Q8" s="1" t="s">
        <v>68</v>
      </c>
      <c r="R8" s="1" t="s">
        <v>84</v>
      </c>
      <c r="S8" s="1" t="s">
        <v>68</v>
      </c>
      <c r="T8" s="69" t="s">
        <v>121</v>
      </c>
      <c r="U8" s="69" t="s">
        <v>105</v>
      </c>
      <c r="V8" s="75" t="str">
        <f>IF(T8="monitorar o risco.","Contínuo","")</f>
        <v>Contínuo</v>
      </c>
      <c r="W8" s="63" t="s">
        <v>106</v>
      </c>
    </row>
    <row r="9" spans="2:23" s="10" customFormat="1" ht="90" x14ac:dyDescent="0.25">
      <c r="B9" s="72">
        <v>2</v>
      </c>
      <c r="C9" s="8" t="s">
        <v>103</v>
      </c>
      <c r="D9" s="69" t="s">
        <v>115</v>
      </c>
      <c r="E9" s="1" t="s">
        <v>122</v>
      </c>
      <c r="F9" s="16" t="s">
        <v>123</v>
      </c>
      <c r="G9" s="73" t="s">
        <v>127</v>
      </c>
      <c r="H9" s="2" t="s">
        <v>82</v>
      </c>
      <c r="I9" s="1">
        <f>IF(H9="","",VLOOKUP(H9,'Matriz Probabilidade Impacto'!$C$5:$E$10,2,FALSE))</f>
        <v>8</v>
      </c>
      <c r="J9" s="1" t="s">
        <v>8</v>
      </c>
      <c r="K9" s="1">
        <f>IF(J9="","",VLOOKUP(J9,'Matriz Probabilidade Impacto'!$C$16:$D$20,2,FALSE))</f>
        <v>5</v>
      </c>
      <c r="L9" s="1" t="str">
        <f t="shared" ref="L9:L94" si="3">IF(M9="","",IF(M9&lt;10,"Risco Baixo",IF(M9&lt;40,"Risco Médio",IF(M9&lt;80,"Risco Alto",IF(M9&lt;101,"Risco Extremo")))))</f>
        <v>Risco Alto</v>
      </c>
      <c r="M9" s="1">
        <f t="shared" ref="M9:M94" si="4">IF(J9="","",I9*K9)</f>
        <v>40</v>
      </c>
      <c r="N9" s="1" t="str">
        <f t="shared" ref="N9:N94" si="5">IF(L9="","",IF(L9="Risco Baixo","O risco baixo está dentro do apetite a riscos da UFPA, portanto, deve ser apenas monitorado.",IF(L9="Risco Médio","O risco médio está dentro do apetite a riscos da UFPA, portanto, deve ser apenas monitorado.",IF(L9="Risco Alto","O risco alto deverá ser priorizado para tratamento, pois está fora do limite de apetite tolerado.",IF(L9="Risco Extremo","O risco extremo deverá ser priorizado para tratamento, pois está fora do limite de apetite tolerado.",)))))</f>
        <v>O risco alto deverá ser priorizado para tratamento, pois está fora do limite de apetite tolerado.</v>
      </c>
      <c r="O9" s="2" t="s">
        <v>84</v>
      </c>
      <c r="P9" s="1" t="s">
        <v>84</v>
      </c>
      <c r="Q9" s="1" t="s">
        <v>68</v>
      </c>
      <c r="R9" s="1" t="s">
        <v>84</v>
      </c>
      <c r="S9" s="1" t="s">
        <v>68</v>
      </c>
      <c r="T9" s="69" t="s">
        <v>131</v>
      </c>
      <c r="U9" s="69" t="s">
        <v>105</v>
      </c>
      <c r="V9" s="75" t="s">
        <v>117</v>
      </c>
      <c r="W9" s="63" t="s">
        <v>106</v>
      </c>
    </row>
    <row r="10" spans="2:23" s="10" customFormat="1" ht="90" x14ac:dyDescent="0.25">
      <c r="B10" s="72">
        <v>3</v>
      </c>
      <c r="C10" s="8" t="s">
        <v>102</v>
      </c>
      <c r="D10" s="69" t="s">
        <v>115</v>
      </c>
      <c r="E10" s="1" t="s">
        <v>124</v>
      </c>
      <c r="F10" s="16" t="s">
        <v>125</v>
      </c>
      <c r="G10" s="7" t="s">
        <v>126</v>
      </c>
      <c r="H10" s="2" t="s">
        <v>3</v>
      </c>
      <c r="I10" s="1">
        <f>IF(H10="","",VLOOKUP(H10,'Matriz Probabilidade Impacto'!$C$5:$E$10,2,FALSE))</f>
        <v>5</v>
      </c>
      <c r="J10" s="1" t="s">
        <v>7</v>
      </c>
      <c r="K10" s="1">
        <f>IF(J10="","",VLOOKUP(J10,'Matriz Probabilidade Impacto'!$C$16:$D$20,2,FALSE))</f>
        <v>2</v>
      </c>
      <c r="L10" s="1" t="str">
        <f t="shared" si="3"/>
        <v>Risco Médio</v>
      </c>
      <c r="M10" s="1">
        <f t="shared" ref="M10:M70" si="6">IF(J10="","",I10*K10)</f>
        <v>10</v>
      </c>
      <c r="N10" s="1" t="str">
        <f t="shared" ref="N10:N70" si="7">IF(L10="","",IF(L10="Risco Baixo","O risco baixo está dentro do apetite a riscos da UFPA, portanto, deve ser apenas monitorado.",IF(L10="Risco Médio","O risco médio está dentro do apetite a riscos da UFPA, portanto, deve ser apenas monitorado.",IF(L10="Risco Alto","O risco alto deverá ser priorizado para tratamento, pois está fora do limite de apetite tolerado.",IF(L10="Risco Extremo","O risco extremo deverá ser priorizado para tratamento, pois está fora do limite de apetite tolerado.",)))))</f>
        <v>O risco médio está dentro do apetite a riscos da UFPA, portanto, deve ser apenas monitorado.</v>
      </c>
      <c r="O10" s="2" t="s">
        <v>84</v>
      </c>
      <c r="P10" s="1" t="s">
        <v>84</v>
      </c>
      <c r="Q10" s="1" t="s">
        <v>68</v>
      </c>
      <c r="R10" s="1" t="s">
        <v>84</v>
      </c>
      <c r="S10" s="1" t="s">
        <v>68</v>
      </c>
      <c r="T10" s="69" t="str">
        <f t="shared" ref="T10" si="8">IF(L10="","",IF(L10="Risco Baixo","monitorar o risco.",IF(L10="Risco Médio","monitorar o risco.",IF(L10="Risco Alto","",IF(L10="Risco Extremo","",)))))</f>
        <v>monitorar o risco.</v>
      </c>
      <c r="U10" s="69" t="s">
        <v>105</v>
      </c>
      <c r="V10" s="75" t="str">
        <f t="shared" ref="V10" si="9">IF(T10="monitorar o risco.","Contínuo","")</f>
        <v>Contínuo</v>
      </c>
      <c r="W10" s="63" t="s">
        <v>106</v>
      </c>
    </row>
    <row r="11" spans="2:23" s="10" customFormat="1" ht="60" x14ac:dyDescent="0.25">
      <c r="B11" s="5">
        <v>4</v>
      </c>
      <c r="C11" s="8" t="s">
        <v>130</v>
      </c>
      <c r="D11" s="69" t="s">
        <v>115</v>
      </c>
      <c r="E11" s="69" t="s">
        <v>107</v>
      </c>
      <c r="F11" s="16" t="s">
        <v>109</v>
      </c>
      <c r="G11" s="7" t="s">
        <v>112</v>
      </c>
      <c r="H11" s="2" t="s">
        <v>3</v>
      </c>
      <c r="I11" s="1">
        <f>IF(H11="","",VLOOKUP(H11,'Matriz Probabilidade Impacto'!$C$5:$E$10,2,FALSE))</f>
        <v>5</v>
      </c>
      <c r="J11" s="1" t="s">
        <v>8</v>
      </c>
      <c r="K11" s="1">
        <f>IF(J11="","",VLOOKUP(J11,'Matriz Probabilidade Impacto'!$C$16:$D$20,2,FALSE))</f>
        <v>5</v>
      </c>
      <c r="L11" s="1" t="str">
        <f t="shared" ref="L11:L70" si="10">IF(M11="","",IF(M11&lt;10,"Risco Baixo",IF(M11&lt;40,"Risco Médio",IF(M11&lt;80,"Risco Alto",IF(M11&lt;101,"Risco Extremo")))))</f>
        <v>Risco Médio</v>
      </c>
      <c r="M11" s="1">
        <f t="shared" si="6"/>
        <v>25</v>
      </c>
      <c r="N11" s="1" t="str">
        <f t="shared" si="7"/>
        <v>O risco médio está dentro do apetite a riscos da UFPA, portanto, deve ser apenas monitorado.</v>
      </c>
      <c r="O11" s="2" t="s">
        <v>84</v>
      </c>
      <c r="P11" s="1" t="s">
        <v>84</v>
      </c>
      <c r="Q11" s="1" t="s">
        <v>68</v>
      </c>
      <c r="R11" s="1" t="s">
        <v>84</v>
      </c>
      <c r="S11" s="1" t="s">
        <v>68</v>
      </c>
      <c r="T11" s="68" t="str">
        <f t="shared" ref="T11:T70" si="11">IF(L11="","",IF(L11="Risco Baixo","monitorar o risco.",IF(L11="Risco Médio","monitorar o risco.",IF(L11="Risco Alto","",IF(L11="Risco Extremo","",)))))</f>
        <v>monitorar o risco.</v>
      </c>
      <c r="U11" s="69" t="s">
        <v>105</v>
      </c>
      <c r="V11" s="65" t="str">
        <f t="shared" ref="V11:V70" si="12">IF(T11="monitorar o risco.","Contínuo","")</f>
        <v>Contínuo</v>
      </c>
      <c r="W11" s="63" t="s">
        <v>106</v>
      </c>
    </row>
    <row r="12" spans="2:23" s="10" customFormat="1" ht="60" x14ac:dyDescent="0.25">
      <c r="B12" s="5">
        <v>5</v>
      </c>
      <c r="C12" s="8" t="s">
        <v>129</v>
      </c>
      <c r="D12" s="69" t="s">
        <v>116</v>
      </c>
      <c r="E12" s="69" t="s">
        <v>104</v>
      </c>
      <c r="F12" s="16" t="s">
        <v>110</v>
      </c>
      <c r="G12" s="7" t="s">
        <v>113</v>
      </c>
      <c r="H12" s="2" t="s">
        <v>3</v>
      </c>
      <c r="I12" s="1">
        <f>IF(H12="","",VLOOKUP(H12,'Matriz Probabilidade Impacto'!$C$5:$E$10,2,FALSE))</f>
        <v>5</v>
      </c>
      <c r="J12" s="1" t="s">
        <v>8</v>
      </c>
      <c r="K12" s="1">
        <f>IF(J12="","",VLOOKUP(J12,'Matriz Probabilidade Impacto'!$C$16:$D$20,2,FALSE))</f>
        <v>5</v>
      </c>
      <c r="L12" s="1" t="str">
        <f t="shared" si="10"/>
        <v>Risco Médio</v>
      </c>
      <c r="M12" s="1">
        <f t="shared" si="6"/>
        <v>25</v>
      </c>
      <c r="N12" s="1" t="str">
        <f t="shared" si="7"/>
        <v>O risco médio está dentro do apetite a riscos da UFPA, portanto, deve ser apenas monitorado.</v>
      </c>
      <c r="O12" s="2" t="s">
        <v>68</v>
      </c>
      <c r="P12" s="1" t="s">
        <v>84</v>
      </c>
      <c r="Q12" s="1" t="s">
        <v>68</v>
      </c>
      <c r="R12" s="1" t="s">
        <v>84</v>
      </c>
      <c r="S12" s="1" t="s">
        <v>68</v>
      </c>
      <c r="T12" s="68" t="str">
        <f t="shared" si="11"/>
        <v>monitorar o risco.</v>
      </c>
      <c r="U12" s="68" t="s">
        <v>116</v>
      </c>
      <c r="V12" s="65" t="str">
        <f t="shared" si="12"/>
        <v>Contínuo</v>
      </c>
      <c r="W12" s="63" t="s">
        <v>132</v>
      </c>
    </row>
    <row r="13" spans="2:23" s="10" customFormat="1" ht="60" x14ac:dyDescent="0.25">
      <c r="B13" s="5">
        <v>6</v>
      </c>
      <c r="C13" s="8" t="s">
        <v>128</v>
      </c>
      <c r="D13" s="69" t="s">
        <v>116</v>
      </c>
      <c r="E13" s="69" t="s">
        <v>108</v>
      </c>
      <c r="F13" s="16" t="s">
        <v>111</v>
      </c>
      <c r="G13" s="7" t="s">
        <v>114</v>
      </c>
      <c r="H13" s="2" t="s">
        <v>3</v>
      </c>
      <c r="I13" s="1">
        <f>IF(H13="","",VLOOKUP(H13,'Matriz Probabilidade Impacto'!$C$5:$E$10,2,FALSE))</f>
        <v>5</v>
      </c>
      <c r="J13" s="1" t="s">
        <v>8</v>
      </c>
      <c r="K13" s="1">
        <f>IF(J13="","",VLOOKUP(J13,'Matriz Probabilidade Impacto'!$C$16:$D$20,2,FALSE))</f>
        <v>5</v>
      </c>
      <c r="L13" s="1" t="str">
        <f t="shared" si="10"/>
        <v>Risco Médio</v>
      </c>
      <c r="M13" s="1">
        <f t="shared" si="6"/>
        <v>25</v>
      </c>
      <c r="N13" s="1" t="str">
        <f t="shared" si="7"/>
        <v>O risco médio está dentro do apetite a riscos da UFPA, portanto, deve ser apenas monitorado.</v>
      </c>
      <c r="O13" s="2" t="s">
        <v>68</v>
      </c>
      <c r="P13" s="1"/>
      <c r="Q13" s="1" t="s">
        <v>68</v>
      </c>
      <c r="R13" s="1" t="s">
        <v>68</v>
      </c>
      <c r="S13" s="1" t="s">
        <v>68</v>
      </c>
      <c r="T13" s="69" t="str">
        <f t="shared" si="11"/>
        <v>monitorar o risco.</v>
      </c>
      <c r="U13" s="69" t="s">
        <v>116</v>
      </c>
      <c r="V13" s="65" t="s">
        <v>117</v>
      </c>
      <c r="W13" s="63" t="s">
        <v>133</v>
      </c>
    </row>
    <row r="14" spans="2:23" s="10" customFormat="1" x14ac:dyDescent="0.25">
      <c r="B14" s="5">
        <v>10</v>
      </c>
      <c r="C14" s="8"/>
      <c r="D14" s="68"/>
      <c r="E14" s="68"/>
      <c r="F14" s="16"/>
      <c r="G14" s="7"/>
      <c r="H14" s="2"/>
      <c r="I14" s="1" t="str">
        <f>IF(H14="","",VLOOKUP(H14,'Matriz Probabilidade Impacto'!$C$5:$E$10,2,FALSE))</f>
        <v/>
      </c>
      <c r="J14" s="1"/>
      <c r="K14" s="1" t="str">
        <f>IF(J14="","",VLOOKUP(J14,'Matriz Probabilidade Impacto'!$C$16:$D$20,2,FALSE))</f>
        <v/>
      </c>
      <c r="L14" s="1" t="str">
        <f t="shared" si="10"/>
        <v/>
      </c>
      <c r="M14" s="1" t="str">
        <f t="shared" si="6"/>
        <v/>
      </c>
      <c r="N14" s="1" t="str">
        <f t="shared" si="7"/>
        <v/>
      </c>
      <c r="O14" s="2"/>
      <c r="P14" s="1"/>
      <c r="Q14" s="1"/>
      <c r="R14" s="1"/>
      <c r="S14" s="1"/>
      <c r="T14" s="68" t="str">
        <f t="shared" si="11"/>
        <v/>
      </c>
      <c r="U14" s="68"/>
      <c r="V14" s="65" t="str">
        <f t="shared" si="12"/>
        <v/>
      </c>
      <c r="W14" s="63"/>
    </row>
    <row r="15" spans="2:23" s="10" customFormat="1" x14ac:dyDescent="0.25">
      <c r="B15" s="5">
        <v>11</v>
      </c>
      <c r="C15" s="8"/>
      <c r="D15" s="68"/>
      <c r="E15" s="68"/>
      <c r="F15" s="16"/>
      <c r="G15" s="7"/>
      <c r="H15" s="2"/>
      <c r="I15" s="1" t="str">
        <f>IF(H15="","",VLOOKUP(H15,'Matriz Probabilidade Impacto'!$C$5:$E$10,2,FALSE))</f>
        <v/>
      </c>
      <c r="J15" s="1"/>
      <c r="K15" s="1" t="str">
        <f>IF(J15="","",VLOOKUP(J15,'Matriz Probabilidade Impacto'!$C$16:$D$20,2,FALSE))</f>
        <v/>
      </c>
      <c r="L15" s="1" t="str">
        <f t="shared" si="10"/>
        <v/>
      </c>
      <c r="M15" s="1" t="str">
        <f t="shared" si="6"/>
        <v/>
      </c>
      <c r="N15" s="1" t="str">
        <f t="shared" si="7"/>
        <v/>
      </c>
      <c r="O15" s="2"/>
      <c r="P15" s="1"/>
      <c r="Q15" s="1"/>
      <c r="R15" s="1"/>
      <c r="S15" s="1"/>
      <c r="T15" s="68" t="str">
        <f t="shared" si="11"/>
        <v/>
      </c>
      <c r="U15" s="68"/>
      <c r="V15" s="65" t="str">
        <f t="shared" si="12"/>
        <v/>
      </c>
      <c r="W15" s="63"/>
    </row>
    <row r="16" spans="2:23" s="10" customFormat="1" x14ac:dyDescent="0.25">
      <c r="B16" s="5">
        <v>12</v>
      </c>
      <c r="C16" s="8"/>
      <c r="D16" s="68"/>
      <c r="E16" s="68"/>
      <c r="F16" s="16"/>
      <c r="G16" s="7"/>
      <c r="H16" s="2"/>
      <c r="I16" s="1" t="str">
        <f>IF(H16="","",VLOOKUP(H16,'Matriz Probabilidade Impacto'!$C$5:$E$10,2,FALSE))</f>
        <v/>
      </c>
      <c r="J16" s="1"/>
      <c r="K16" s="1" t="str">
        <f>IF(J16="","",VLOOKUP(J16,'Matriz Probabilidade Impacto'!$C$16:$D$20,2,FALSE))</f>
        <v/>
      </c>
      <c r="L16" s="1" t="str">
        <f t="shared" si="10"/>
        <v/>
      </c>
      <c r="M16" s="1" t="str">
        <f t="shared" si="6"/>
        <v/>
      </c>
      <c r="N16" s="1" t="str">
        <f t="shared" si="7"/>
        <v/>
      </c>
      <c r="O16" s="2"/>
      <c r="P16" s="1"/>
      <c r="Q16" s="1"/>
      <c r="R16" s="1"/>
      <c r="S16" s="1"/>
      <c r="T16" s="68" t="str">
        <f t="shared" si="11"/>
        <v/>
      </c>
      <c r="U16" s="68"/>
      <c r="V16" s="65" t="str">
        <f t="shared" si="12"/>
        <v/>
      </c>
      <c r="W16" s="63"/>
    </row>
    <row r="17" spans="2:23" s="10" customFormat="1" x14ac:dyDescent="0.25">
      <c r="B17" s="5">
        <v>13</v>
      </c>
      <c r="C17" s="8"/>
      <c r="D17" s="68"/>
      <c r="E17" s="68"/>
      <c r="F17" s="16"/>
      <c r="G17" s="7"/>
      <c r="H17" s="2"/>
      <c r="I17" s="1" t="str">
        <f>IF(H17="","",VLOOKUP(H17,'Matriz Probabilidade Impacto'!$C$5:$E$10,2,FALSE))</f>
        <v/>
      </c>
      <c r="J17" s="1"/>
      <c r="K17" s="1" t="str">
        <f>IF(J17="","",VLOOKUP(J17,'Matriz Probabilidade Impacto'!$C$16:$D$20,2,FALSE))</f>
        <v/>
      </c>
      <c r="L17" s="1" t="str">
        <f t="shared" si="10"/>
        <v/>
      </c>
      <c r="M17" s="1" t="str">
        <f t="shared" si="6"/>
        <v/>
      </c>
      <c r="N17" s="1" t="str">
        <f t="shared" si="7"/>
        <v/>
      </c>
      <c r="O17" s="2"/>
      <c r="P17" s="1"/>
      <c r="Q17" s="1"/>
      <c r="R17" s="1"/>
      <c r="S17" s="1"/>
      <c r="T17" s="68" t="str">
        <f t="shared" si="11"/>
        <v/>
      </c>
      <c r="U17" s="68"/>
      <c r="V17" s="65" t="str">
        <f t="shared" si="12"/>
        <v/>
      </c>
      <c r="W17" s="63"/>
    </row>
    <row r="18" spans="2:23" s="10" customFormat="1" x14ac:dyDescent="0.25">
      <c r="B18" s="5">
        <v>14</v>
      </c>
      <c r="C18" s="8"/>
      <c r="D18" s="68"/>
      <c r="E18" s="68"/>
      <c r="F18" s="16"/>
      <c r="G18" s="7"/>
      <c r="H18" s="2"/>
      <c r="I18" s="1" t="str">
        <f>IF(H18="","",VLOOKUP(H18,'Matriz Probabilidade Impacto'!$C$5:$E$10,2,FALSE))</f>
        <v/>
      </c>
      <c r="J18" s="1"/>
      <c r="K18" s="1" t="str">
        <f>IF(J18="","",VLOOKUP(J18,'Matriz Probabilidade Impacto'!$C$16:$D$20,2,FALSE))</f>
        <v/>
      </c>
      <c r="L18" s="1" t="str">
        <f t="shared" si="10"/>
        <v/>
      </c>
      <c r="M18" s="1" t="str">
        <f t="shared" si="6"/>
        <v/>
      </c>
      <c r="N18" s="1" t="str">
        <f t="shared" si="7"/>
        <v/>
      </c>
      <c r="O18" s="2"/>
      <c r="P18" s="1"/>
      <c r="Q18" s="1"/>
      <c r="R18" s="1"/>
      <c r="S18" s="1"/>
      <c r="T18" s="68" t="str">
        <f t="shared" si="11"/>
        <v/>
      </c>
      <c r="U18" s="68"/>
      <c r="V18" s="65" t="str">
        <f t="shared" si="12"/>
        <v/>
      </c>
      <c r="W18" s="63"/>
    </row>
    <row r="19" spans="2:23" s="10" customFormat="1" x14ac:dyDescent="0.25">
      <c r="B19" s="5">
        <v>15</v>
      </c>
      <c r="C19" s="8"/>
      <c r="D19" s="68"/>
      <c r="E19" s="68"/>
      <c r="F19" s="16"/>
      <c r="G19" s="7"/>
      <c r="H19" s="2"/>
      <c r="I19" s="1" t="str">
        <f>IF(H19="","",VLOOKUP(H19,'Matriz Probabilidade Impacto'!$C$5:$E$10,2,FALSE))</f>
        <v/>
      </c>
      <c r="J19" s="1"/>
      <c r="K19" s="1" t="str">
        <f>IF(J19="","",VLOOKUP(J19,'Matriz Probabilidade Impacto'!$C$16:$D$20,2,FALSE))</f>
        <v/>
      </c>
      <c r="L19" s="1" t="str">
        <f t="shared" si="10"/>
        <v/>
      </c>
      <c r="M19" s="1" t="str">
        <f t="shared" si="6"/>
        <v/>
      </c>
      <c r="N19" s="1" t="str">
        <f t="shared" si="7"/>
        <v/>
      </c>
      <c r="O19" s="2"/>
      <c r="P19" s="1"/>
      <c r="Q19" s="1"/>
      <c r="R19" s="1"/>
      <c r="S19" s="1"/>
      <c r="T19" s="68" t="str">
        <f t="shared" si="11"/>
        <v/>
      </c>
      <c r="U19" s="68"/>
      <c r="V19" s="65" t="str">
        <f t="shared" si="12"/>
        <v/>
      </c>
      <c r="W19" s="63"/>
    </row>
    <row r="20" spans="2:23" s="10" customFormat="1" x14ac:dyDescent="0.25">
      <c r="B20" s="5">
        <v>16</v>
      </c>
      <c r="C20" s="8"/>
      <c r="D20" s="68"/>
      <c r="E20" s="68"/>
      <c r="F20" s="16"/>
      <c r="G20" s="7"/>
      <c r="H20" s="2"/>
      <c r="I20" s="1" t="str">
        <f>IF(H20="","",VLOOKUP(H20,'Matriz Probabilidade Impacto'!$C$5:$E$10,2,FALSE))</f>
        <v/>
      </c>
      <c r="J20" s="1"/>
      <c r="K20" s="1" t="str">
        <f>IF(J20="","",VLOOKUP(J20,'Matriz Probabilidade Impacto'!$C$16:$D$20,2,FALSE))</f>
        <v/>
      </c>
      <c r="L20" s="1" t="str">
        <f t="shared" si="10"/>
        <v/>
      </c>
      <c r="M20" s="1" t="str">
        <f t="shared" si="6"/>
        <v/>
      </c>
      <c r="N20" s="1" t="str">
        <f t="shared" si="7"/>
        <v/>
      </c>
      <c r="O20" s="2"/>
      <c r="P20" s="1"/>
      <c r="Q20" s="1"/>
      <c r="R20" s="1"/>
      <c r="S20" s="1"/>
      <c r="T20" s="68" t="str">
        <f t="shared" si="11"/>
        <v/>
      </c>
      <c r="U20" s="68"/>
      <c r="V20" s="65" t="str">
        <f t="shared" si="12"/>
        <v/>
      </c>
      <c r="W20" s="63"/>
    </row>
    <row r="21" spans="2:23" s="10" customFormat="1" x14ac:dyDescent="0.25">
      <c r="B21" s="5">
        <v>17</v>
      </c>
      <c r="C21" s="8"/>
      <c r="D21" s="68"/>
      <c r="E21" s="68"/>
      <c r="F21" s="16"/>
      <c r="G21" s="7"/>
      <c r="H21" s="2"/>
      <c r="I21" s="1" t="str">
        <f>IF(H21="","",VLOOKUP(H21,'Matriz Probabilidade Impacto'!$C$5:$E$10,2,FALSE))</f>
        <v/>
      </c>
      <c r="J21" s="1"/>
      <c r="K21" s="1" t="str">
        <f>IF(J21="","",VLOOKUP(J21,'Matriz Probabilidade Impacto'!$C$16:$D$20,2,FALSE))</f>
        <v/>
      </c>
      <c r="L21" s="1" t="str">
        <f t="shared" si="10"/>
        <v/>
      </c>
      <c r="M21" s="1" t="str">
        <f t="shared" si="6"/>
        <v/>
      </c>
      <c r="N21" s="1" t="str">
        <f t="shared" si="7"/>
        <v/>
      </c>
      <c r="O21" s="2"/>
      <c r="P21" s="1"/>
      <c r="Q21" s="1"/>
      <c r="R21" s="1"/>
      <c r="S21" s="1"/>
      <c r="T21" s="68" t="str">
        <f t="shared" si="11"/>
        <v/>
      </c>
      <c r="U21" s="68"/>
      <c r="V21" s="65" t="str">
        <f t="shared" si="12"/>
        <v/>
      </c>
      <c r="W21" s="63"/>
    </row>
    <row r="22" spans="2:23" s="10" customFormat="1" x14ac:dyDescent="0.25">
      <c r="B22" s="5">
        <v>18</v>
      </c>
      <c r="C22" s="8"/>
      <c r="D22" s="68"/>
      <c r="E22" s="68"/>
      <c r="F22" s="16"/>
      <c r="G22" s="7"/>
      <c r="H22" s="2"/>
      <c r="I22" s="1" t="str">
        <f>IF(H22="","",VLOOKUP(H22,'Matriz Probabilidade Impacto'!$C$5:$E$10,2,FALSE))</f>
        <v/>
      </c>
      <c r="J22" s="1"/>
      <c r="K22" s="1" t="str">
        <f>IF(J22="","",VLOOKUP(J22,'Matriz Probabilidade Impacto'!$C$16:$D$20,2,FALSE))</f>
        <v/>
      </c>
      <c r="L22" s="1" t="str">
        <f t="shared" si="10"/>
        <v/>
      </c>
      <c r="M22" s="1" t="str">
        <f t="shared" si="6"/>
        <v/>
      </c>
      <c r="N22" s="1" t="str">
        <f t="shared" si="7"/>
        <v/>
      </c>
      <c r="O22" s="2"/>
      <c r="P22" s="1"/>
      <c r="Q22" s="1"/>
      <c r="R22" s="1"/>
      <c r="S22" s="1"/>
      <c r="T22" s="68" t="str">
        <f t="shared" si="11"/>
        <v/>
      </c>
      <c r="U22" s="68"/>
      <c r="V22" s="65" t="str">
        <f t="shared" si="12"/>
        <v/>
      </c>
      <c r="W22" s="63"/>
    </row>
    <row r="23" spans="2:23" s="10" customFormat="1" x14ac:dyDescent="0.25">
      <c r="B23" s="5">
        <v>19</v>
      </c>
      <c r="C23" s="8"/>
      <c r="D23" s="68"/>
      <c r="E23" s="68"/>
      <c r="F23" s="16"/>
      <c r="G23" s="7"/>
      <c r="H23" s="2"/>
      <c r="I23" s="1" t="str">
        <f>IF(H23="","",VLOOKUP(H23,'Matriz Probabilidade Impacto'!$C$5:$E$10,2,FALSE))</f>
        <v/>
      </c>
      <c r="J23" s="1"/>
      <c r="K23" s="1" t="str">
        <f>IF(J23="","",VLOOKUP(J23,'Matriz Probabilidade Impacto'!$C$16:$D$20,2,FALSE))</f>
        <v/>
      </c>
      <c r="L23" s="1" t="str">
        <f t="shared" si="10"/>
        <v/>
      </c>
      <c r="M23" s="1" t="str">
        <f t="shared" si="6"/>
        <v/>
      </c>
      <c r="N23" s="1" t="str">
        <f t="shared" si="7"/>
        <v/>
      </c>
      <c r="O23" s="2"/>
      <c r="P23" s="1"/>
      <c r="Q23" s="1"/>
      <c r="R23" s="1"/>
      <c r="S23" s="1"/>
      <c r="T23" s="68" t="str">
        <f t="shared" si="11"/>
        <v/>
      </c>
      <c r="U23" s="68"/>
      <c r="V23" s="65" t="str">
        <f t="shared" si="12"/>
        <v/>
      </c>
      <c r="W23" s="63"/>
    </row>
    <row r="24" spans="2:23" s="10" customFormat="1" x14ac:dyDescent="0.25">
      <c r="B24" s="5">
        <v>20</v>
      </c>
      <c r="C24" s="8"/>
      <c r="D24" s="68"/>
      <c r="E24" s="68"/>
      <c r="F24" s="16"/>
      <c r="G24" s="7"/>
      <c r="H24" s="2"/>
      <c r="I24" s="1" t="str">
        <f>IF(H24="","",VLOOKUP(H24,'Matriz Probabilidade Impacto'!$C$5:$E$10,2,FALSE))</f>
        <v/>
      </c>
      <c r="J24" s="1"/>
      <c r="K24" s="1" t="str">
        <f>IF(J24="","",VLOOKUP(J24,'Matriz Probabilidade Impacto'!$C$16:$D$20,2,FALSE))</f>
        <v/>
      </c>
      <c r="L24" s="1" t="str">
        <f t="shared" si="10"/>
        <v/>
      </c>
      <c r="M24" s="1" t="str">
        <f t="shared" si="6"/>
        <v/>
      </c>
      <c r="N24" s="1" t="str">
        <f t="shared" si="7"/>
        <v/>
      </c>
      <c r="O24" s="2"/>
      <c r="P24" s="1"/>
      <c r="Q24" s="1"/>
      <c r="R24" s="1"/>
      <c r="S24" s="1"/>
      <c r="T24" s="68" t="str">
        <f t="shared" si="11"/>
        <v/>
      </c>
      <c r="U24" s="68"/>
      <c r="V24" s="65" t="str">
        <f t="shared" si="12"/>
        <v/>
      </c>
      <c r="W24" s="63"/>
    </row>
    <row r="25" spans="2:23" s="10" customFormat="1" x14ac:dyDescent="0.25">
      <c r="B25" s="5">
        <v>21</v>
      </c>
      <c r="C25" s="8"/>
      <c r="D25" s="68"/>
      <c r="E25" s="68"/>
      <c r="F25" s="16"/>
      <c r="G25" s="7"/>
      <c r="H25" s="2"/>
      <c r="I25" s="1" t="str">
        <f>IF(H25="","",VLOOKUP(H25,'Matriz Probabilidade Impacto'!$C$5:$E$10,2,FALSE))</f>
        <v/>
      </c>
      <c r="J25" s="1"/>
      <c r="K25" s="1" t="str">
        <f>IF(J25="","",VLOOKUP(J25,'Matriz Probabilidade Impacto'!$C$16:$D$20,2,FALSE))</f>
        <v/>
      </c>
      <c r="L25" s="1" t="str">
        <f t="shared" si="10"/>
        <v/>
      </c>
      <c r="M25" s="1" t="str">
        <f t="shared" si="6"/>
        <v/>
      </c>
      <c r="N25" s="1" t="str">
        <f t="shared" si="7"/>
        <v/>
      </c>
      <c r="O25" s="2"/>
      <c r="P25" s="1"/>
      <c r="Q25" s="1"/>
      <c r="R25" s="1"/>
      <c r="S25" s="1"/>
      <c r="T25" s="68" t="str">
        <f t="shared" si="11"/>
        <v/>
      </c>
      <c r="U25" s="68"/>
      <c r="V25" s="65" t="str">
        <f t="shared" si="12"/>
        <v/>
      </c>
      <c r="W25" s="63"/>
    </row>
    <row r="26" spans="2:23" s="10" customFormat="1" x14ac:dyDescent="0.25">
      <c r="B26" s="5">
        <v>22</v>
      </c>
      <c r="C26" s="8"/>
      <c r="D26" s="68"/>
      <c r="E26" s="68"/>
      <c r="F26" s="16"/>
      <c r="G26" s="7"/>
      <c r="H26" s="2"/>
      <c r="I26" s="1" t="str">
        <f>IF(H26="","",VLOOKUP(H26,'Matriz Probabilidade Impacto'!$C$5:$E$10,2,FALSE))</f>
        <v/>
      </c>
      <c r="J26" s="1"/>
      <c r="K26" s="1" t="str">
        <f>IF(J26="","",VLOOKUP(J26,'Matriz Probabilidade Impacto'!$C$16:$D$20,2,FALSE))</f>
        <v/>
      </c>
      <c r="L26" s="1" t="str">
        <f t="shared" si="10"/>
        <v/>
      </c>
      <c r="M26" s="1" t="str">
        <f t="shared" si="6"/>
        <v/>
      </c>
      <c r="N26" s="1" t="str">
        <f t="shared" si="7"/>
        <v/>
      </c>
      <c r="O26" s="2"/>
      <c r="P26" s="1"/>
      <c r="Q26" s="1"/>
      <c r="R26" s="1"/>
      <c r="S26" s="1"/>
      <c r="T26" s="68" t="str">
        <f t="shared" si="11"/>
        <v/>
      </c>
      <c r="U26" s="68"/>
      <c r="V26" s="65" t="str">
        <f t="shared" si="12"/>
        <v/>
      </c>
      <c r="W26" s="63"/>
    </row>
    <row r="27" spans="2:23" s="10" customFormat="1" x14ac:dyDescent="0.25">
      <c r="B27" s="5">
        <v>23</v>
      </c>
      <c r="C27" s="8"/>
      <c r="D27" s="68"/>
      <c r="E27" s="68"/>
      <c r="F27" s="16"/>
      <c r="G27" s="7"/>
      <c r="H27" s="2"/>
      <c r="I27" s="1" t="str">
        <f>IF(H27="","",VLOOKUP(H27,'Matriz Probabilidade Impacto'!$C$5:$E$10,2,FALSE))</f>
        <v/>
      </c>
      <c r="J27" s="1"/>
      <c r="K27" s="1" t="str">
        <f>IF(J27="","",VLOOKUP(J27,'Matriz Probabilidade Impacto'!$C$16:$D$20,2,FALSE))</f>
        <v/>
      </c>
      <c r="L27" s="1" t="str">
        <f t="shared" si="10"/>
        <v/>
      </c>
      <c r="M27" s="1" t="str">
        <f t="shared" si="6"/>
        <v/>
      </c>
      <c r="N27" s="1" t="str">
        <f t="shared" si="7"/>
        <v/>
      </c>
      <c r="O27" s="2"/>
      <c r="P27" s="1"/>
      <c r="Q27" s="1"/>
      <c r="R27" s="1"/>
      <c r="S27" s="1"/>
      <c r="T27" s="68" t="str">
        <f t="shared" si="11"/>
        <v/>
      </c>
      <c r="U27" s="68"/>
      <c r="V27" s="65" t="str">
        <f t="shared" si="12"/>
        <v/>
      </c>
      <c r="W27" s="63"/>
    </row>
    <row r="28" spans="2:23" s="10" customFormat="1" x14ac:dyDescent="0.25">
      <c r="B28" s="5">
        <v>24</v>
      </c>
      <c r="C28" s="8"/>
      <c r="D28" s="68"/>
      <c r="E28" s="68"/>
      <c r="F28" s="16"/>
      <c r="G28" s="7"/>
      <c r="H28" s="2"/>
      <c r="I28" s="1" t="str">
        <f>IF(H28="","",VLOOKUP(H28,'Matriz Probabilidade Impacto'!$C$5:$E$10,2,FALSE))</f>
        <v/>
      </c>
      <c r="J28" s="1"/>
      <c r="K28" s="1" t="str">
        <f>IF(J28="","",VLOOKUP(J28,'Matriz Probabilidade Impacto'!$C$16:$D$20,2,FALSE))</f>
        <v/>
      </c>
      <c r="L28" s="1" t="str">
        <f t="shared" si="10"/>
        <v/>
      </c>
      <c r="M28" s="1" t="str">
        <f t="shared" si="6"/>
        <v/>
      </c>
      <c r="N28" s="1" t="str">
        <f t="shared" si="7"/>
        <v/>
      </c>
      <c r="O28" s="2"/>
      <c r="P28" s="1"/>
      <c r="Q28" s="1"/>
      <c r="R28" s="1"/>
      <c r="S28" s="1"/>
      <c r="T28" s="68" t="str">
        <f t="shared" si="11"/>
        <v/>
      </c>
      <c r="U28" s="68"/>
      <c r="V28" s="65" t="str">
        <f t="shared" si="12"/>
        <v/>
      </c>
      <c r="W28" s="63"/>
    </row>
    <row r="29" spans="2:23" s="10" customFormat="1" x14ac:dyDescent="0.25">
      <c r="B29" s="5">
        <v>25</v>
      </c>
      <c r="C29" s="8"/>
      <c r="D29" s="68"/>
      <c r="E29" s="68"/>
      <c r="F29" s="16"/>
      <c r="G29" s="7"/>
      <c r="H29" s="2"/>
      <c r="I29" s="1" t="str">
        <f>IF(H29="","",VLOOKUP(H29,'Matriz Probabilidade Impacto'!$C$5:$E$10,2,FALSE))</f>
        <v/>
      </c>
      <c r="J29" s="1"/>
      <c r="K29" s="1" t="str">
        <f>IF(J29="","",VLOOKUP(J29,'Matriz Probabilidade Impacto'!$C$16:$D$20,2,FALSE))</f>
        <v/>
      </c>
      <c r="L29" s="1" t="str">
        <f t="shared" si="10"/>
        <v/>
      </c>
      <c r="M29" s="1" t="str">
        <f t="shared" si="6"/>
        <v/>
      </c>
      <c r="N29" s="1" t="str">
        <f t="shared" si="7"/>
        <v/>
      </c>
      <c r="O29" s="2"/>
      <c r="P29" s="1"/>
      <c r="Q29" s="1"/>
      <c r="R29" s="1"/>
      <c r="S29" s="1"/>
      <c r="T29" s="68" t="str">
        <f t="shared" si="11"/>
        <v/>
      </c>
      <c r="U29" s="68"/>
      <c r="V29" s="65" t="str">
        <f t="shared" si="12"/>
        <v/>
      </c>
      <c r="W29" s="63"/>
    </row>
    <row r="30" spans="2:23" s="10" customFormat="1" x14ac:dyDescent="0.25">
      <c r="B30" s="5">
        <v>26</v>
      </c>
      <c r="C30" s="8"/>
      <c r="D30" s="68"/>
      <c r="E30" s="68"/>
      <c r="F30" s="16"/>
      <c r="G30" s="7"/>
      <c r="H30" s="2"/>
      <c r="I30" s="1" t="str">
        <f>IF(H30="","",VLOOKUP(H30,'Matriz Probabilidade Impacto'!$C$5:$E$10,2,FALSE))</f>
        <v/>
      </c>
      <c r="J30" s="1"/>
      <c r="K30" s="1" t="str">
        <f>IF(J30="","",VLOOKUP(J30,'Matriz Probabilidade Impacto'!$C$16:$D$20,2,FALSE))</f>
        <v/>
      </c>
      <c r="L30" s="1" t="str">
        <f t="shared" si="10"/>
        <v/>
      </c>
      <c r="M30" s="1" t="str">
        <f t="shared" si="6"/>
        <v/>
      </c>
      <c r="N30" s="1" t="str">
        <f t="shared" si="7"/>
        <v/>
      </c>
      <c r="O30" s="2"/>
      <c r="P30" s="1"/>
      <c r="Q30" s="1"/>
      <c r="R30" s="1"/>
      <c r="S30" s="1"/>
      <c r="T30" s="68" t="str">
        <f t="shared" si="11"/>
        <v/>
      </c>
      <c r="U30" s="68"/>
      <c r="V30" s="65" t="str">
        <f t="shared" si="12"/>
        <v/>
      </c>
      <c r="W30" s="63"/>
    </row>
    <row r="31" spans="2:23" s="10" customFormat="1" x14ac:dyDescent="0.25">
      <c r="B31" s="5">
        <v>27</v>
      </c>
      <c r="C31" s="8"/>
      <c r="D31" s="68"/>
      <c r="E31" s="68"/>
      <c r="F31" s="16"/>
      <c r="G31" s="7"/>
      <c r="H31" s="2"/>
      <c r="I31" s="1" t="str">
        <f>IF(H31="","",VLOOKUP(H31,'Matriz Probabilidade Impacto'!$C$5:$E$10,2,FALSE))</f>
        <v/>
      </c>
      <c r="J31" s="1"/>
      <c r="K31" s="1" t="str">
        <f>IF(J31="","",VLOOKUP(J31,'Matriz Probabilidade Impacto'!$C$16:$D$20,2,FALSE))</f>
        <v/>
      </c>
      <c r="L31" s="1" t="str">
        <f t="shared" si="10"/>
        <v/>
      </c>
      <c r="M31" s="1" t="str">
        <f t="shared" si="6"/>
        <v/>
      </c>
      <c r="N31" s="1" t="str">
        <f t="shared" si="7"/>
        <v/>
      </c>
      <c r="O31" s="2"/>
      <c r="P31" s="1"/>
      <c r="Q31" s="1"/>
      <c r="R31" s="1"/>
      <c r="S31" s="1"/>
      <c r="T31" s="68" t="str">
        <f t="shared" si="11"/>
        <v/>
      </c>
      <c r="U31" s="68"/>
      <c r="V31" s="65" t="str">
        <f t="shared" si="12"/>
        <v/>
      </c>
      <c r="W31" s="63"/>
    </row>
    <row r="32" spans="2:23" s="10" customFormat="1" x14ac:dyDescent="0.25">
      <c r="B32" s="5">
        <v>28</v>
      </c>
      <c r="C32" s="8"/>
      <c r="D32" s="68"/>
      <c r="E32" s="68"/>
      <c r="F32" s="16"/>
      <c r="G32" s="7"/>
      <c r="H32" s="2"/>
      <c r="I32" s="1" t="str">
        <f>IF(H32="","",VLOOKUP(H32,'Matriz Probabilidade Impacto'!$C$5:$E$10,2,FALSE))</f>
        <v/>
      </c>
      <c r="J32" s="1"/>
      <c r="K32" s="1" t="str">
        <f>IF(J32="","",VLOOKUP(J32,'Matriz Probabilidade Impacto'!$C$16:$D$20,2,FALSE))</f>
        <v/>
      </c>
      <c r="L32" s="1" t="str">
        <f t="shared" si="10"/>
        <v/>
      </c>
      <c r="M32" s="1" t="str">
        <f t="shared" si="6"/>
        <v/>
      </c>
      <c r="N32" s="1" t="str">
        <f t="shared" si="7"/>
        <v/>
      </c>
      <c r="O32" s="2"/>
      <c r="P32" s="1"/>
      <c r="Q32" s="1"/>
      <c r="R32" s="1"/>
      <c r="S32" s="1"/>
      <c r="T32" s="68" t="str">
        <f t="shared" si="11"/>
        <v/>
      </c>
      <c r="U32" s="68"/>
      <c r="V32" s="65" t="str">
        <f t="shared" si="12"/>
        <v/>
      </c>
      <c r="W32" s="63"/>
    </row>
    <row r="33" spans="2:23" s="10" customFormat="1" x14ac:dyDescent="0.25">
      <c r="B33" s="5">
        <v>29</v>
      </c>
      <c r="C33" s="8"/>
      <c r="D33" s="68"/>
      <c r="E33" s="68"/>
      <c r="F33" s="16"/>
      <c r="G33" s="7"/>
      <c r="H33" s="2"/>
      <c r="I33" s="1" t="str">
        <f>IF(H33="","",VLOOKUP(H33,'Matriz Probabilidade Impacto'!$C$5:$E$10,2,FALSE))</f>
        <v/>
      </c>
      <c r="J33" s="1"/>
      <c r="K33" s="1" t="str">
        <f>IF(J33="","",VLOOKUP(J33,'Matriz Probabilidade Impacto'!$C$16:$D$20,2,FALSE))</f>
        <v/>
      </c>
      <c r="L33" s="1" t="str">
        <f t="shared" si="10"/>
        <v/>
      </c>
      <c r="M33" s="1" t="str">
        <f t="shared" si="6"/>
        <v/>
      </c>
      <c r="N33" s="1" t="str">
        <f t="shared" si="7"/>
        <v/>
      </c>
      <c r="O33" s="2"/>
      <c r="P33" s="1"/>
      <c r="Q33" s="1"/>
      <c r="R33" s="1"/>
      <c r="S33" s="1"/>
      <c r="T33" s="68" t="str">
        <f t="shared" si="11"/>
        <v/>
      </c>
      <c r="U33" s="68"/>
      <c r="V33" s="65" t="str">
        <f t="shared" si="12"/>
        <v/>
      </c>
      <c r="W33" s="63"/>
    </row>
    <row r="34" spans="2:23" s="10" customFormat="1" x14ac:dyDescent="0.25">
      <c r="B34" s="5">
        <v>30</v>
      </c>
      <c r="C34" s="8"/>
      <c r="D34" s="68"/>
      <c r="E34" s="68"/>
      <c r="F34" s="16"/>
      <c r="G34" s="7"/>
      <c r="H34" s="2"/>
      <c r="I34" s="1" t="str">
        <f>IF(H34="","",VLOOKUP(H34,'Matriz Probabilidade Impacto'!$C$5:$E$10,2,FALSE))</f>
        <v/>
      </c>
      <c r="J34" s="1"/>
      <c r="K34" s="1" t="str">
        <f>IF(J34="","",VLOOKUP(J34,'Matriz Probabilidade Impacto'!$C$16:$D$20,2,FALSE))</f>
        <v/>
      </c>
      <c r="L34" s="1" t="str">
        <f t="shared" si="10"/>
        <v/>
      </c>
      <c r="M34" s="1" t="str">
        <f t="shared" si="6"/>
        <v/>
      </c>
      <c r="N34" s="1" t="str">
        <f t="shared" si="7"/>
        <v/>
      </c>
      <c r="O34" s="2"/>
      <c r="P34" s="1"/>
      <c r="Q34" s="1"/>
      <c r="R34" s="1"/>
      <c r="S34" s="1"/>
      <c r="T34" s="68" t="str">
        <f t="shared" si="11"/>
        <v/>
      </c>
      <c r="U34" s="68"/>
      <c r="V34" s="65" t="str">
        <f t="shared" si="12"/>
        <v/>
      </c>
      <c r="W34" s="63"/>
    </row>
    <row r="35" spans="2:23" s="10" customFormat="1" x14ac:dyDescent="0.25">
      <c r="B35" s="5">
        <v>31</v>
      </c>
      <c r="C35" s="8"/>
      <c r="D35" s="68"/>
      <c r="E35" s="68"/>
      <c r="F35" s="16"/>
      <c r="G35" s="7"/>
      <c r="H35" s="2"/>
      <c r="I35" s="1" t="str">
        <f>IF(H35="","",VLOOKUP(H35,'Matriz Probabilidade Impacto'!$C$5:$E$10,2,FALSE))</f>
        <v/>
      </c>
      <c r="J35" s="1"/>
      <c r="K35" s="1" t="str">
        <f>IF(J35="","",VLOOKUP(J35,'Matriz Probabilidade Impacto'!$C$16:$D$20,2,FALSE))</f>
        <v/>
      </c>
      <c r="L35" s="1" t="str">
        <f t="shared" si="10"/>
        <v/>
      </c>
      <c r="M35" s="1" t="str">
        <f t="shared" si="6"/>
        <v/>
      </c>
      <c r="N35" s="1" t="str">
        <f t="shared" si="7"/>
        <v/>
      </c>
      <c r="O35" s="2"/>
      <c r="P35" s="1"/>
      <c r="Q35" s="1"/>
      <c r="R35" s="1"/>
      <c r="S35" s="1"/>
      <c r="T35" s="68" t="str">
        <f t="shared" si="11"/>
        <v/>
      </c>
      <c r="U35" s="68"/>
      <c r="V35" s="65" t="str">
        <f t="shared" si="12"/>
        <v/>
      </c>
      <c r="W35" s="63"/>
    </row>
    <row r="36" spans="2:23" s="10" customFormat="1" x14ac:dyDescent="0.25">
      <c r="B36" s="5">
        <v>32</v>
      </c>
      <c r="C36" s="8"/>
      <c r="D36" s="68"/>
      <c r="E36" s="68"/>
      <c r="F36" s="16"/>
      <c r="G36" s="7"/>
      <c r="H36" s="2"/>
      <c r="I36" s="1" t="str">
        <f>IF(H36="","",VLOOKUP(H36,'Matriz Probabilidade Impacto'!$C$5:$E$10,2,FALSE))</f>
        <v/>
      </c>
      <c r="J36" s="1"/>
      <c r="K36" s="1" t="str">
        <f>IF(J36="","",VLOOKUP(J36,'Matriz Probabilidade Impacto'!$C$16:$D$20,2,FALSE))</f>
        <v/>
      </c>
      <c r="L36" s="1" t="str">
        <f t="shared" si="10"/>
        <v/>
      </c>
      <c r="M36" s="1" t="str">
        <f t="shared" si="6"/>
        <v/>
      </c>
      <c r="N36" s="1" t="str">
        <f t="shared" si="7"/>
        <v/>
      </c>
      <c r="O36" s="2"/>
      <c r="P36" s="1"/>
      <c r="Q36" s="1"/>
      <c r="R36" s="1"/>
      <c r="S36" s="1"/>
      <c r="T36" s="68" t="str">
        <f t="shared" si="11"/>
        <v/>
      </c>
      <c r="U36" s="68"/>
      <c r="V36" s="65" t="str">
        <f t="shared" si="12"/>
        <v/>
      </c>
      <c r="W36" s="63"/>
    </row>
    <row r="37" spans="2:23" s="10" customFormat="1" x14ac:dyDescent="0.25">
      <c r="B37" s="5">
        <v>33</v>
      </c>
      <c r="C37" s="8"/>
      <c r="D37" s="68"/>
      <c r="E37" s="68"/>
      <c r="F37" s="16"/>
      <c r="G37" s="7"/>
      <c r="H37" s="2"/>
      <c r="I37" s="1" t="str">
        <f>IF(H37="","",VLOOKUP(H37,'Matriz Probabilidade Impacto'!$C$5:$E$10,2,FALSE))</f>
        <v/>
      </c>
      <c r="J37" s="1"/>
      <c r="K37" s="1" t="str">
        <f>IF(J37="","",VLOOKUP(J37,'Matriz Probabilidade Impacto'!$C$16:$D$20,2,FALSE))</f>
        <v/>
      </c>
      <c r="L37" s="1" t="str">
        <f t="shared" si="10"/>
        <v/>
      </c>
      <c r="M37" s="1" t="str">
        <f t="shared" si="6"/>
        <v/>
      </c>
      <c r="N37" s="1" t="str">
        <f t="shared" si="7"/>
        <v/>
      </c>
      <c r="O37" s="2"/>
      <c r="P37" s="1"/>
      <c r="Q37" s="1"/>
      <c r="R37" s="1"/>
      <c r="S37" s="1"/>
      <c r="T37" s="68" t="str">
        <f t="shared" si="11"/>
        <v/>
      </c>
      <c r="U37" s="68"/>
      <c r="V37" s="65" t="str">
        <f t="shared" si="12"/>
        <v/>
      </c>
      <c r="W37" s="63"/>
    </row>
    <row r="38" spans="2:23" s="10" customFormat="1" x14ac:dyDescent="0.25">
      <c r="B38" s="5">
        <v>34</v>
      </c>
      <c r="C38" s="8"/>
      <c r="D38" s="68"/>
      <c r="E38" s="68"/>
      <c r="F38" s="16"/>
      <c r="G38" s="7"/>
      <c r="H38" s="2"/>
      <c r="I38" s="1" t="str">
        <f>IF(H38="","",VLOOKUP(H38,'Matriz Probabilidade Impacto'!$C$5:$E$10,2,FALSE))</f>
        <v/>
      </c>
      <c r="J38" s="1"/>
      <c r="K38" s="1" t="str">
        <f>IF(J38="","",VLOOKUP(J38,'Matriz Probabilidade Impacto'!$C$16:$D$20,2,FALSE))</f>
        <v/>
      </c>
      <c r="L38" s="1" t="str">
        <f t="shared" si="10"/>
        <v/>
      </c>
      <c r="M38" s="1" t="str">
        <f t="shared" si="6"/>
        <v/>
      </c>
      <c r="N38" s="1" t="str">
        <f t="shared" si="7"/>
        <v/>
      </c>
      <c r="O38" s="2"/>
      <c r="P38" s="1"/>
      <c r="Q38" s="1"/>
      <c r="R38" s="1"/>
      <c r="S38" s="1"/>
      <c r="T38" s="68" t="str">
        <f t="shared" si="11"/>
        <v/>
      </c>
      <c r="U38" s="68"/>
      <c r="V38" s="65" t="str">
        <f t="shared" si="12"/>
        <v/>
      </c>
      <c r="W38" s="63"/>
    </row>
    <row r="39" spans="2:23" s="10" customFormat="1" x14ac:dyDescent="0.25">
      <c r="B39" s="5">
        <v>35</v>
      </c>
      <c r="C39" s="8"/>
      <c r="D39" s="68"/>
      <c r="E39" s="68"/>
      <c r="F39" s="16"/>
      <c r="G39" s="7"/>
      <c r="H39" s="2"/>
      <c r="I39" s="1" t="str">
        <f>IF(H39="","",VLOOKUP(H39,'Matriz Probabilidade Impacto'!$C$5:$E$10,2,FALSE))</f>
        <v/>
      </c>
      <c r="J39" s="1"/>
      <c r="K39" s="1" t="str">
        <f>IF(J39="","",VLOOKUP(J39,'Matriz Probabilidade Impacto'!$C$16:$D$20,2,FALSE))</f>
        <v/>
      </c>
      <c r="L39" s="1" t="str">
        <f t="shared" si="10"/>
        <v/>
      </c>
      <c r="M39" s="1" t="str">
        <f t="shared" si="6"/>
        <v/>
      </c>
      <c r="N39" s="1" t="str">
        <f t="shared" si="7"/>
        <v/>
      </c>
      <c r="O39" s="2"/>
      <c r="P39" s="1"/>
      <c r="Q39" s="1"/>
      <c r="R39" s="1"/>
      <c r="S39" s="1"/>
      <c r="T39" s="68" t="str">
        <f t="shared" si="11"/>
        <v/>
      </c>
      <c r="U39" s="68"/>
      <c r="V39" s="65" t="str">
        <f t="shared" si="12"/>
        <v/>
      </c>
      <c r="W39" s="63"/>
    </row>
    <row r="40" spans="2:23" s="10" customFormat="1" x14ac:dyDescent="0.25">
      <c r="B40" s="5">
        <v>36</v>
      </c>
      <c r="C40" s="8"/>
      <c r="D40" s="68"/>
      <c r="E40" s="68"/>
      <c r="F40" s="16"/>
      <c r="G40" s="7"/>
      <c r="H40" s="2"/>
      <c r="I40" s="1" t="str">
        <f>IF(H40="","",VLOOKUP(H40,'Matriz Probabilidade Impacto'!$C$5:$E$10,2,FALSE))</f>
        <v/>
      </c>
      <c r="J40" s="1"/>
      <c r="K40" s="1" t="str">
        <f>IF(J40="","",VLOOKUP(J40,'Matriz Probabilidade Impacto'!$C$16:$D$20,2,FALSE))</f>
        <v/>
      </c>
      <c r="L40" s="1" t="str">
        <f t="shared" si="10"/>
        <v/>
      </c>
      <c r="M40" s="1" t="str">
        <f t="shared" si="6"/>
        <v/>
      </c>
      <c r="N40" s="1" t="str">
        <f t="shared" si="7"/>
        <v/>
      </c>
      <c r="O40" s="2"/>
      <c r="P40" s="1"/>
      <c r="Q40" s="1"/>
      <c r="R40" s="1"/>
      <c r="S40" s="1"/>
      <c r="T40" s="68" t="str">
        <f t="shared" si="11"/>
        <v/>
      </c>
      <c r="U40" s="68"/>
      <c r="V40" s="65" t="str">
        <f t="shared" si="12"/>
        <v/>
      </c>
      <c r="W40" s="63"/>
    </row>
    <row r="41" spans="2:23" s="10" customFormat="1" x14ac:dyDescent="0.25">
      <c r="B41" s="5">
        <v>37</v>
      </c>
      <c r="C41" s="8"/>
      <c r="D41" s="68"/>
      <c r="E41" s="68"/>
      <c r="F41" s="16"/>
      <c r="G41" s="7"/>
      <c r="H41" s="2"/>
      <c r="I41" s="1" t="str">
        <f>IF(H41="","",VLOOKUP(H41,'Matriz Probabilidade Impacto'!$C$5:$E$10,2,FALSE))</f>
        <v/>
      </c>
      <c r="J41" s="1"/>
      <c r="K41" s="1" t="str">
        <f>IF(J41="","",VLOOKUP(J41,'Matriz Probabilidade Impacto'!$C$16:$D$20,2,FALSE))</f>
        <v/>
      </c>
      <c r="L41" s="1" t="str">
        <f t="shared" si="10"/>
        <v/>
      </c>
      <c r="M41" s="1" t="str">
        <f t="shared" si="6"/>
        <v/>
      </c>
      <c r="N41" s="1" t="str">
        <f t="shared" si="7"/>
        <v/>
      </c>
      <c r="O41" s="2"/>
      <c r="P41" s="1"/>
      <c r="Q41" s="1"/>
      <c r="R41" s="1"/>
      <c r="S41" s="1"/>
      <c r="T41" s="68" t="str">
        <f t="shared" si="11"/>
        <v/>
      </c>
      <c r="U41" s="68"/>
      <c r="V41" s="65" t="str">
        <f t="shared" si="12"/>
        <v/>
      </c>
      <c r="W41" s="63"/>
    </row>
    <row r="42" spans="2:23" s="10" customFormat="1" x14ac:dyDescent="0.25">
      <c r="B42" s="5">
        <v>38</v>
      </c>
      <c r="C42" s="8"/>
      <c r="D42" s="68"/>
      <c r="E42" s="68"/>
      <c r="F42" s="16"/>
      <c r="G42" s="7"/>
      <c r="H42" s="2"/>
      <c r="I42" s="1" t="str">
        <f>IF(H42="","",VLOOKUP(H42,'Matriz Probabilidade Impacto'!$C$5:$E$10,2,FALSE))</f>
        <v/>
      </c>
      <c r="J42" s="1"/>
      <c r="K42" s="1" t="str">
        <f>IF(J42="","",VLOOKUP(J42,'Matriz Probabilidade Impacto'!$C$16:$D$20,2,FALSE))</f>
        <v/>
      </c>
      <c r="L42" s="1" t="str">
        <f t="shared" si="10"/>
        <v/>
      </c>
      <c r="M42" s="1" t="str">
        <f t="shared" si="6"/>
        <v/>
      </c>
      <c r="N42" s="1" t="str">
        <f t="shared" si="7"/>
        <v/>
      </c>
      <c r="O42" s="2"/>
      <c r="P42" s="1"/>
      <c r="Q42" s="1"/>
      <c r="R42" s="1"/>
      <c r="S42" s="1"/>
      <c r="T42" s="68" t="str">
        <f t="shared" si="11"/>
        <v/>
      </c>
      <c r="U42" s="68"/>
      <c r="V42" s="65" t="str">
        <f t="shared" si="12"/>
        <v/>
      </c>
      <c r="W42" s="63"/>
    </row>
    <row r="43" spans="2:23" s="10" customFormat="1" x14ac:dyDescent="0.25">
      <c r="B43" s="5">
        <v>39</v>
      </c>
      <c r="C43" s="8"/>
      <c r="D43" s="68"/>
      <c r="E43" s="68"/>
      <c r="F43" s="16"/>
      <c r="G43" s="7"/>
      <c r="H43" s="2"/>
      <c r="I43" s="1" t="str">
        <f>IF(H43="","",VLOOKUP(H43,'Matriz Probabilidade Impacto'!$C$5:$E$10,2,FALSE))</f>
        <v/>
      </c>
      <c r="J43" s="1"/>
      <c r="K43" s="1" t="str">
        <f>IF(J43="","",VLOOKUP(J43,'Matriz Probabilidade Impacto'!$C$16:$D$20,2,FALSE))</f>
        <v/>
      </c>
      <c r="L43" s="1" t="str">
        <f t="shared" si="10"/>
        <v/>
      </c>
      <c r="M43" s="1" t="str">
        <f t="shared" si="6"/>
        <v/>
      </c>
      <c r="N43" s="1" t="str">
        <f t="shared" si="7"/>
        <v/>
      </c>
      <c r="O43" s="2"/>
      <c r="P43" s="1"/>
      <c r="Q43" s="1"/>
      <c r="R43" s="1"/>
      <c r="S43" s="1"/>
      <c r="T43" s="68" t="str">
        <f t="shared" si="11"/>
        <v/>
      </c>
      <c r="U43" s="68"/>
      <c r="V43" s="65" t="str">
        <f t="shared" si="12"/>
        <v/>
      </c>
      <c r="W43" s="63"/>
    </row>
    <row r="44" spans="2:23" s="10" customFormat="1" x14ac:dyDescent="0.25">
      <c r="B44" s="5">
        <v>40</v>
      </c>
      <c r="C44" s="8"/>
      <c r="D44" s="68"/>
      <c r="E44" s="68"/>
      <c r="F44" s="16"/>
      <c r="G44" s="7"/>
      <c r="H44" s="2"/>
      <c r="I44" s="1" t="str">
        <f>IF(H44="","",VLOOKUP(H44,'Matriz Probabilidade Impacto'!$C$5:$E$10,2,FALSE))</f>
        <v/>
      </c>
      <c r="J44" s="1"/>
      <c r="K44" s="1" t="str">
        <f>IF(J44="","",VLOOKUP(J44,'Matriz Probabilidade Impacto'!$C$16:$D$20,2,FALSE))</f>
        <v/>
      </c>
      <c r="L44" s="1" t="str">
        <f t="shared" si="10"/>
        <v/>
      </c>
      <c r="M44" s="1" t="str">
        <f t="shared" si="6"/>
        <v/>
      </c>
      <c r="N44" s="1" t="str">
        <f t="shared" si="7"/>
        <v/>
      </c>
      <c r="O44" s="2"/>
      <c r="P44" s="1"/>
      <c r="Q44" s="1"/>
      <c r="R44" s="1"/>
      <c r="S44" s="1"/>
      <c r="T44" s="68" t="str">
        <f t="shared" si="11"/>
        <v/>
      </c>
      <c r="U44" s="68"/>
      <c r="V44" s="65" t="str">
        <f t="shared" si="12"/>
        <v/>
      </c>
      <c r="W44" s="63"/>
    </row>
    <row r="45" spans="2:23" s="10" customFormat="1" x14ac:dyDescent="0.25">
      <c r="B45" s="5">
        <v>41</v>
      </c>
      <c r="C45" s="8"/>
      <c r="D45" s="68"/>
      <c r="E45" s="68"/>
      <c r="F45" s="16"/>
      <c r="G45" s="7"/>
      <c r="H45" s="2"/>
      <c r="I45" s="1" t="str">
        <f>IF(H45="","",VLOOKUP(H45,'Matriz Probabilidade Impacto'!$C$5:$E$10,2,FALSE))</f>
        <v/>
      </c>
      <c r="J45" s="1"/>
      <c r="K45" s="1" t="str">
        <f>IF(J45="","",VLOOKUP(J45,'Matriz Probabilidade Impacto'!$C$16:$D$20,2,FALSE))</f>
        <v/>
      </c>
      <c r="L45" s="1" t="str">
        <f t="shared" si="10"/>
        <v/>
      </c>
      <c r="M45" s="1" t="str">
        <f t="shared" si="6"/>
        <v/>
      </c>
      <c r="N45" s="1" t="str">
        <f t="shared" si="7"/>
        <v/>
      </c>
      <c r="O45" s="2"/>
      <c r="P45" s="1"/>
      <c r="Q45" s="1"/>
      <c r="R45" s="1"/>
      <c r="S45" s="1"/>
      <c r="T45" s="68" t="str">
        <f t="shared" si="11"/>
        <v/>
      </c>
      <c r="U45" s="68"/>
      <c r="V45" s="65" t="str">
        <f t="shared" si="12"/>
        <v/>
      </c>
      <c r="W45" s="63"/>
    </row>
    <row r="46" spans="2:23" s="10" customFormat="1" x14ac:dyDescent="0.25">
      <c r="B46" s="5">
        <v>42</v>
      </c>
      <c r="C46" s="8"/>
      <c r="D46" s="68"/>
      <c r="E46" s="68"/>
      <c r="F46" s="16"/>
      <c r="G46" s="7"/>
      <c r="H46" s="2"/>
      <c r="I46" s="1" t="str">
        <f>IF(H46="","",VLOOKUP(H46,'Matriz Probabilidade Impacto'!$C$5:$E$10,2,FALSE))</f>
        <v/>
      </c>
      <c r="J46" s="1"/>
      <c r="K46" s="1" t="str">
        <f>IF(J46="","",VLOOKUP(J46,'Matriz Probabilidade Impacto'!$C$16:$D$20,2,FALSE))</f>
        <v/>
      </c>
      <c r="L46" s="1" t="str">
        <f t="shared" si="10"/>
        <v/>
      </c>
      <c r="M46" s="1" t="str">
        <f t="shared" si="6"/>
        <v/>
      </c>
      <c r="N46" s="1" t="str">
        <f t="shared" si="7"/>
        <v/>
      </c>
      <c r="O46" s="2"/>
      <c r="P46" s="1"/>
      <c r="Q46" s="1"/>
      <c r="R46" s="1"/>
      <c r="S46" s="1"/>
      <c r="T46" s="68" t="str">
        <f t="shared" si="11"/>
        <v/>
      </c>
      <c r="U46" s="68"/>
      <c r="V46" s="65" t="str">
        <f t="shared" si="12"/>
        <v/>
      </c>
      <c r="W46" s="63"/>
    </row>
    <row r="47" spans="2:23" s="10" customFormat="1" x14ac:dyDescent="0.25">
      <c r="B47" s="5">
        <v>43</v>
      </c>
      <c r="C47" s="8"/>
      <c r="D47" s="68"/>
      <c r="E47" s="68"/>
      <c r="F47" s="16"/>
      <c r="G47" s="7"/>
      <c r="H47" s="2"/>
      <c r="I47" s="1" t="str">
        <f>IF(H47="","",VLOOKUP(H47,'Matriz Probabilidade Impacto'!$C$5:$E$10,2,FALSE))</f>
        <v/>
      </c>
      <c r="J47" s="1"/>
      <c r="K47" s="1" t="str">
        <f>IF(J47="","",VLOOKUP(J47,'Matriz Probabilidade Impacto'!$C$16:$D$20,2,FALSE))</f>
        <v/>
      </c>
      <c r="L47" s="1" t="str">
        <f t="shared" si="10"/>
        <v/>
      </c>
      <c r="M47" s="1" t="str">
        <f t="shared" si="6"/>
        <v/>
      </c>
      <c r="N47" s="1" t="str">
        <f t="shared" si="7"/>
        <v/>
      </c>
      <c r="O47" s="2"/>
      <c r="P47" s="1"/>
      <c r="Q47" s="1"/>
      <c r="R47" s="1"/>
      <c r="S47" s="1"/>
      <c r="T47" s="68" t="str">
        <f t="shared" si="11"/>
        <v/>
      </c>
      <c r="U47" s="68"/>
      <c r="V47" s="65" t="str">
        <f t="shared" si="12"/>
        <v/>
      </c>
      <c r="W47" s="63"/>
    </row>
    <row r="48" spans="2:23" s="10" customFormat="1" x14ac:dyDescent="0.25">
      <c r="B48" s="5">
        <v>44</v>
      </c>
      <c r="C48" s="8"/>
      <c r="D48" s="68"/>
      <c r="E48" s="68"/>
      <c r="F48" s="16"/>
      <c r="G48" s="7"/>
      <c r="H48" s="2"/>
      <c r="I48" s="1" t="str">
        <f>IF(H48="","",VLOOKUP(H48,'Matriz Probabilidade Impacto'!$C$5:$E$10,2,FALSE))</f>
        <v/>
      </c>
      <c r="J48" s="1"/>
      <c r="K48" s="1" t="str">
        <f>IF(J48="","",VLOOKUP(J48,'Matriz Probabilidade Impacto'!$C$16:$D$20,2,FALSE))</f>
        <v/>
      </c>
      <c r="L48" s="1" t="str">
        <f t="shared" si="10"/>
        <v/>
      </c>
      <c r="M48" s="1" t="str">
        <f t="shared" si="6"/>
        <v/>
      </c>
      <c r="N48" s="1" t="str">
        <f t="shared" si="7"/>
        <v/>
      </c>
      <c r="O48" s="2"/>
      <c r="P48" s="1"/>
      <c r="Q48" s="1"/>
      <c r="R48" s="1"/>
      <c r="S48" s="1"/>
      <c r="T48" s="68" t="str">
        <f t="shared" si="11"/>
        <v/>
      </c>
      <c r="U48" s="68"/>
      <c r="V48" s="65" t="str">
        <f t="shared" si="12"/>
        <v/>
      </c>
      <c r="W48" s="63"/>
    </row>
    <row r="49" spans="2:23" s="10" customFormat="1" x14ac:dyDescent="0.25">
      <c r="B49" s="5">
        <v>45</v>
      </c>
      <c r="C49" s="8"/>
      <c r="D49" s="68"/>
      <c r="E49" s="68"/>
      <c r="F49" s="16"/>
      <c r="G49" s="7"/>
      <c r="H49" s="2"/>
      <c r="I49" s="1" t="str">
        <f>IF(H49="","",VLOOKUP(H49,'Matriz Probabilidade Impacto'!$C$5:$E$10,2,FALSE))</f>
        <v/>
      </c>
      <c r="J49" s="1"/>
      <c r="K49" s="1" t="str">
        <f>IF(J49="","",VLOOKUP(J49,'Matriz Probabilidade Impacto'!$C$16:$D$20,2,FALSE))</f>
        <v/>
      </c>
      <c r="L49" s="1" t="str">
        <f t="shared" si="10"/>
        <v/>
      </c>
      <c r="M49" s="1" t="str">
        <f t="shared" si="6"/>
        <v/>
      </c>
      <c r="N49" s="1" t="str">
        <f t="shared" si="7"/>
        <v/>
      </c>
      <c r="O49" s="2"/>
      <c r="P49" s="1"/>
      <c r="Q49" s="1"/>
      <c r="R49" s="1"/>
      <c r="S49" s="1"/>
      <c r="T49" s="68" t="str">
        <f t="shared" si="11"/>
        <v/>
      </c>
      <c r="U49" s="68"/>
      <c r="V49" s="65" t="str">
        <f t="shared" si="12"/>
        <v/>
      </c>
      <c r="W49" s="63"/>
    </row>
    <row r="50" spans="2:23" s="10" customFormat="1" x14ac:dyDescent="0.25">
      <c r="B50" s="5">
        <v>46</v>
      </c>
      <c r="C50" s="8"/>
      <c r="D50" s="68"/>
      <c r="E50" s="68"/>
      <c r="F50" s="16"/>
      <c r="G50" s="7"/>
      <c r="H50" s="2"/>
      <c r="I50" s="1" t="str">
        <f>IF(H50="","",VLOOKUP(H50,'Matriz Probabilidade Impacto'!$C$5:$E$10,2,FALSE))</f>
        <v/>
      </c>
      <c r="J50" s="1"/>
      <c r="K50" s="1" t="str">
        <f>IF(J50="","",VLOOKUP(J50,'Matriz Probabilidade Impacto'!$C$16:$D$20,2,FALSE))</f>
        <v/>
      </c>
      <c r="L50" s="1" t="str">
        <f t="shared" si="10"/>
        <v/>
      </c>
      <c r="M50" s="1" t="str">
        <f t="shared" si="6"/>
        <v/>
      </c>
      <c r="N50" s="1" t="str">
        <f t="shared" si="7"/>
        <v/>
      </c>
      <c r="O50" s="2"/>
      <c r="P50" s="1"/>
      <c r="Q50" s="1"/>
      <c r="R50" s="1"/>
      <c r="S50" s="1"/>
      <c r="T50" s="68" t="str">
        <f t="shared" si="11"/>
        <v/>
      </c>
      <c r="U50" s="68"/>
      <c r="V50" s="65" t="str">
        <f t="shared" si="12"/>
        <v/>
      </c>
      <c r="W50" s="63"/>
    </row>
    <row r="51" spans="2:23" s="10" customFormat="1" x14ac:dyDescent="0.25">
      <c r="B51" s="5">
        <v>47</v>
      </c>
      <c r="C51" s="8"/>
      <c r="D51" s="68"/>
      <c r="E51" s="68"/>
      <c r="F51" s="16"/>
      <c r="G51" s="7"/>
      <c r="H51" s="2"/>
      <c r="I51" s="1" t="str">
        <f>IF(H51="","",VLOOKUP(H51,'Matriz Probabilidade Impacto'!$C$5:$E$10,2,FALSE))</f>
        <v/>
      </c>
      <c r="J51" s="1"/>
      <c r="K51" s="1" t="str">
        <f>IF(J51="","",VLOOKUP(J51,'Matriz Probabilidade Impacto'!$C$16:$D$20,2,FALSE))</f>
        <v/>
      </c>
      <c r="L51" s="1" t="str">
        <f t="shared" si="10"/>
        <v/>
      </c>
      <c r="M51" s="1" t="str">
        <f t="shared" si="6"/>
        <v/>
      </c>
      <c r="N51" s="1" t="str">
        <f t="shared" si="7"/>
        <v/>
      </c>
      <c r="O51" s="2"/>
      <c r="P51" s="1"/>
      <c r="Q51" s="1"/>
      <c r="R51" s="1"/>
      <c r="S51" s="1"/>
      <c r="T51" s="68" t="str">
        <f t="shared" si="11"/>
        <v/>
      </c>
      <c r="U51" s="68"/>
      <c r="V51" s="65" t="str">
        <f t="shared" si="12"/>
        <v/>
      </c>
      <c r="W51" s="63"/>
    </row>
    <row r="52" spans="2:23" s="10" customFormat="1" x14ac:dyDescent="0.25">
      <c r="B52" s="5">
        <v>48</v>
      </c>
      <c r="C52" s="8"/>
      <c r="D52" s="68"/>
      <c r="E52" s="68"/>
      <c r="F52" s="16"/>
      <c r="G52" s="7"/>
      <c r="H52" s="2"/>
      <c r="I52" s="1" t="str">
        <f>IF(H52="","",VLOOKUP(H52,'Matriz Probabilidade Impacto'!$C$5:$E$10,2,FALSE))</f>
        <v/>
      </c>
      <c r="J52" s="1"/>
      <c r="K52" s="1" t="str">
        <f>IF(J52="","",VLOOKUP(J52,'Matriz Probabilidade Impacto'!$C$16:$D$20,2,FALSE))</f>
        <v/>
      </c>
      <c r="L52" s="1" t="str">
        <f t="shared" si="10"/>
        <v/>
      </c>
      <c r="M52" s="1" t="str">
        <f t="shared" si="6"/>
        <v/>
      </c>
      <c r="N52" s="1" t="str">
        <f t="shared" si="7"/>
        <v/>
      </c>
      <c r="O52" s="2"/>
      <c r="P52" s="1"/>
      <c r="Q52" s="1"/>
      <c r="R52" s="1"/>
      <c r="S52" s="1"/>
      <c r="T52" s="68" t="str">
        <f t="shared" si="11"/>
        <v/>
      </c>
      <c r="U52" s="68"/>
      <c r="V52" s="65" t="str">
        <f t="shared" si="12"/>
        <v/>
      </c>
      <c r="W52" s="63"/>
    </row>
    <row r="53" spans="2:23" s="10" customFormat="1" x14ac:dyDescent="0.25">
      <c r="B53" s="5">
        <v>49</v>
      </c>
      <c r="C53" s="8"/>
      <c r="D53" s="68"/>
      <c r="E53" s="68"/>
      <c r="F53" s="16"/>
      <c r="G53" s="7"/>
      <c r="H53" s="2"/>
      <c r="I53" s="1" t="str">
        <f>IF(H53="","",VLOOKUP(H53,'Matriz Probabilidade Impacto'!$C$5:$E$10,2,FALSE))</f>
        <v/>
      </c>
      <c r="J53" s="1"/>
      <c r="K53" s="1" t="str">
        <f>IF(J53="","",VLOOKUP(J53,'Matriz Probabilidade Impacto'!$C$16:$D$20,2,FALSE))</f>
        <v/>
      </c>
      <c r="L53" s="1" t="str">
        <f t="shared" si="10"/>
        <v/>
      </c>
      <c r="M53" s="1" t="str">
        <f t="shared" si="6"/>
        <v/>
      </c>
      <c r="N53" s="1" t="str">
        <f t="shared" si="7"/>
        <v/>
      </c>
      <c r="O53" s="2"/>
      <c r="P53" s="1"/>
      <c r="Q53" s="1"/>
      <c r="R53" s="1"/>
      <c r="S53" s="1"/>
      <c r="T53" s="68" t="str">
        <f t="shared" si="11"/>
        <v/>
      </c>
      <c r="U53" s="68"/>
      <c r="V53" s="65" t="str">
        <f t="shared" si="12"/>
        <v/>
      </c>
      <c r="W53" s="63"/>
    </row>
    <row r="54" spans="2:23" s="10" customFormat="1" x14ac:dyDescent="0.25">
      <c r="B54" s="5">
        <v>50</v>
      </c>
      <c r="C54" s="8"/>
      <c r="D54" s="68"/>
      <c r="E54" s="68"/>
      <c r="F54" s="16"/>
      <c r="G54" s="7"/>
      <c r="H54" s="2"/>
      <c r="I54" s="1" t="str">
        <f>IF(H54="","",VLOOKUP(H54,'Matriz Probabilidade Impacto'!$C$5:$E$10,2,FALSE))</f>
        <v/>
      </c>
      <c r="J54" s="1"/>
      <c r="K54" s="1" t="str">
        <f>IF(J54="","",VLOOKUP(J54,'Matriz Probabilidade Impacto'!$C$16:$D$20,2,FALSE))</f>
        <v/>
      </c>
      <c r="L54" s="1" t="str">
        <f t="shared" si="10"/>
        <v/>
      </c>
      <c r="M54" s="1" t="str">
        <f t="shared" si="6"/>
        <v/>
      </c>
      <c r="N54" s="1" t="str">
        <f t="shared" si="7"/>
        <v/>
      </c>
      <c r="O54" s="2"/>
      <c r="P54" s="1"/>
      <c r="Q54" s="1"/>
      <c r="R54" s="1"/>
      <c r="S54" s="1"/>
      <c r="T54" s="68" t="str">
        <f t="shared" si="11"/>
        <v/>
      </c>
      <c r="U54" s="68"/>
      <c r="V54" s="65" t="str">
        <f t="shared" si="12"/>
        <v/>
      </c>
      <c r="W54" s="63"/>
    </row>
    <row r="55" spans="2:23" s="10" customFormat="1" x14ac:dyDescent="0.25">
      <c r="B55" s="5">
        <v>51</v>
      </c>
      <c r="C55" s="8"/>
      <c r="D55" s="68"/>
      <c r="E55" s="68"/>
      <c r="F55" s="16"/>
      <c r="G55" s="7"/>
      <c r="H55" s="2"/>
      <c r="I55" s="1" t="str">
        <f>IF(H55="","",VLOOKUP(H55,'Matriz Probabilidade Impacto'!$C$5:$E$10,2,FALSE))</f>
        <v/>
      </c>
      <c r="J55" s="1"/>
      <c r="K55" s="1" t="str">
        <f>IF(J55="","",VLOOKUP(J55,'Matriz Probabilidade Impacto'!$C$16:$D$20,2,FALSE))</f>
        <v/>
      </c>
      <c r="L55" s="1" t="str">
        <f t="shared" si="10"/>
        <v/>
      </c>
      <c r="M55" s="1" t="str">
        <f t="shared" si="6"/>
        <v/>
      </c>
      <c r="N55" s="1" t="str">
        <f t="shared" si="7"/>
        <v/>
      </c>
      <c r="O55" s="2"/>
      <c r="P55" s="1"/>
      <c r="Q55" s="1"/>
      <c r="R55" s="1"/>
      <c r="S55" s="1"/>
      <c r="T55" s="68" t="str">
        <f t="shared" si="11"/>
        <v/>
      </c>
      <c r="U55" s="68"/>
      <c r="V55" s="65" t="str">
        <f t="shared" si="12"/>
        <v/>
      </c>
      <c r="W55" s="63"/>
    </row>
    <row r="56" spans="2:23" s="10" customFormat="1" x14ac:dyDescent="0.25">
      <c r="B56" s="5">
        <v>52</v>
      </c>
      <c r="C56" s="8"/>
      <c r="D56" s="68"/>
      <c r="E56" s="68"/>
      <c r="F56" s="16"/>
      <c r="G56" s="7"/>
      <c r="H56" s="2"/>
      <c r="I56" s="1" t="str">
        <f>IF(H56="","",VLOOKUP(H56,'Matriz Probabilidade Impacto'!$C$5:$E$10,2,FALSE))</f>
        <v/>
      </c>
      <c r="J56" s="1"/>
      <c r="K56" s="1" t="str">
        <f>IF(J56="","",VLOOKUP(J56,'Matriz Probabilidade Impacto'!$C$16:$D$20,2,FALSE))</f>
        <v/>
      </c>
      <c r="L56" s="1" t="str">
        <f t="shared" si="10"/>
        <v/>
      </c>
      <c r="M56" s="1" t="str">
        <f t="shared" si="6"/>
        <v/>
      </c>
      <c r="N56" s="1" t="str">
        <f t="shared" si="7"/>
        <v/>
      </c>
      <c r="O56" s="2"/>
      <c r="P56" s="1"/>
      <c r="Q56" s="1"/>
      <c r="R56" s="1"/>
      <c r="S56" s="1"/>
      <c r="T56" s="68" t="str">
        <f t="shared" si="11"/>
        <v/>
      </c>
      <c r="U56" s="68"/>
      <c r="V56" s="65" t="str">
        <f t="shared" si="12"/>
        <v/>
      </c>
      <c r="W56" s="63"/>
    </row>
    <row r="57" spans="2:23" s="10" customFormat="1" x14ac:dyDescent="0.25">
      <c r="B57" s="5">
        <v>53</v>
      </c>
      <c r="C57" s="8"/>
      <c r="D57" s="68"/>
      <c r="E57" s="68"/>
      <c r="F57" s="16"/>
      <c r="G57" s="7"/>
      <c r="H57" s="2"/>
      <c r="I57" s="1" t="str">
        <f>IF(H57="","",VLOOKUP(H57,'Matriz Probabilidade Impacto'!$C$5:$E$10,2,FALSE))</f>
        <v/>
      </c>
      <c r="J57" s="1"/>
      <c r="K57" s="1" t="str">
        <f>IF(J57="","",VLOOKUP(J57,'Matriz Probabilidade Impacto'!$C$16:$D$20,2,FALSE))</f>
        <v/>
      </c>
      <c r="L57" s="1" t="str">
        <f t="shared" si="10"/>
        <v/>
      </c>
      <c r="M57" s="1" t="str">
        <f t="shared" si="6"/>
        <v/>
      </c>
      <c r="N57" s="1" t="str">
        <f t="shared" si="7"/>
        <v/>
      </c>
      <c r="O57" s="2"/>
      <c r="P57" s="1"/>
      <c r="Q57" s="1"/>
      <c r="R57" s="1"/>
      <c r="S57" s="1"/>
      <c r="T57" s="68" t="str">
        <f t="shared" si="11"/>
        <v/>
      </c>
      <c r="U57" s="68"/>
      <c r="V57" s="65" t="str">
        <f t="shared" si="12"/>
        <v/>
      </c>
      <c r="W57" s="63"/>
    </row>
    <row r="58" spans="2:23" s="10" customFormat="1" x14ac:dyDescent="0.25">
      <c r="B58" s="5">
        <v>54</v>
      </c>
      <c r="C58" s="8"/>
      <c r="D58" s="68"/>
      <c r="E58" s="68"/>
      <c r="F58" s="16"/>
      <c r="G58" s="7"/>
      <c r="H58" s="2"/>
      <c r="I58" s="1" t="str">
        <f>IF(H58="","",VLOOKUP(H58,'Matriz Probabilidade Impacto'!$C$5:$E$10,2,FALSE))</f>
        <v/>
      </c>
      <c r="J58" s="1"/>
      <c r="K58" s="1" t="str">
        <f>IF(J58="","",VLOOKUP(J58,'Matriz Probabilidade Impacto'!$C$16:$D$20,2,FALSE))</f>
        <v/>
      </c>
      <c r="L58" s="1" t="str">
        <f t="shared" si="10"/>
        <v/>
      </c>
      <c r="M58" s="1" t="str">
        <f t="shared" si="6"/>
        <v/>
      </c>
      <c r="N58" s="1" t="str">
        <f t="shared" si="7"/>
        <v/>
      </c>
      <c r="O58" s="2"/>
      <c r="P58" s="1"/>
      <c r="Q58" s="1"/>
      <c r="R58" s="1"/>
      <c r="S58" s="1"/>
      <c r="T58" s="68" t="str">
        <f t="shared" si="11"/>
        <v/>
      </c>
      <c r="U58" s="68"/>
      <c r="V58" s="65" t="str">
        <f t="shared" si="12"/>
        <v/>
      </c>
      <c r="W58" s="63"/>
    </row>
    <row r="59" spans="2:23" s="10" customFormat="1" x14ac:dyDescent="0.25">
      <c r="B59" s="5">
        <v>55</v>
      </c>
      <c r="C59" s="8"/>
      <c r="D59" s="68"/>
      <c r="E59" s="68"/>
      <c r="F59" s="16"/>
      <c r="G59" s="7"/>
      <c r="H59" s="2"/>
      <c r="I59" s="1" t="str">
        <f>IF(H59="","",VLOOKUP(H59,'Matriz Probabilidade Impacto'!$C$5:$E$10,2,FALSE))</f>
        <v/>
      </c>
      <c r="J59" s="1"/>
      <c r="K59" s="1" t="str">
        <f>IF(J59="","",VLOOKUP(J59,'Matriz Probabilidade Impacto'!$C$16:$D$20,2,FALSE))</f>
        <v/>
      </c>
      <c r="L59" s="1" t="str">
        <f t="shared" si="10"/>
        <v/>
      </c>
      <c r="M59" s="1" t="str">
        <f t="shared" si="6"/>
        <v/>
      </c>
      <c r="N59" s="1" t="str">
        <f t="shared" si="7"/>
        <v/>
      </c>
      <c r="O59" s="2"/>
      <c r="P59" s="1"/>
      <c r="Q59" s="1"/>
      <c r="R59" s="1"/>
      <c r="S59" s="1"/>
      <c r="T59" s="68" t="str">
        <f t="shared" si="11"/>
        <v/>
      </c>
      <c r="U59" s="68"/>
      <c r="V59" s="65" t="str">
        <f t="shared" si="12"/>
        <v/>
      </c>
      <c r="W59" s="63"/>
    </row>
    <row r="60" spans="2:23" s="10" customFormat="1" x14ac:dyDescent="0.25">
      <c r="B60" s="5">
        <v>56</v>
      </c>
      <c r="C60" s="8"/>
      <c r="D60" s="68"/>
      <c r="E60" s="68"/>
      <c r="F60" s="16"/>
      <c r="G60" s="7"/>
      <c r="H60" s="2"/>
      <c r="I60" s="1" t="str">
        <f>IF(H60="","",VLOOKUP(H60,'Matriz Probabilidade Impacto'!$C$5:$E$10,2,FALSE))</f>
        <v/>
      </c>
      <c r="J60" s="1"/>
      <c r="K60" s="1" t="str">
        <f>IF(J60="","",VLOOKUP(J60,'Matriz Probabilidade Impacto'!$C$16:$D$20,2,FALSE))</f>
        <v/>
      </c>
      <c r="L60" s="1" t="str">
        <f t="shared" si="10"/>
        <v/>
      </c>
      <c r="M60" s="1" t="str">
        <f t="shared" si="6"/>
        <v/>
      </c>
      <c r="N60" s="1" t="str">
        <f t="shared" si="7"/>
        <v/>
      </c>
      <c r="O60" s="2"/>
      <c r="P60" s="1"/>
      <c r="Q60" s="1"/>
      <c r="R60" s="1"/>
      <c r="S60" s="1"/>
      <c r="T60" s="68" t="str">
        <f t="shared" si="11"/>
        <v/>
      </c>
      <c r="U60" s="68"/>
      <c r="V60" s="65" t="str">
        <f t="shared" si="12"/>
        <v/>
      </c>
      <c r="W60" s="63"/>
    </row>
    <row r="61" spans="2:23" s="10" customFormat="1" x14ac:dyDescent="0.25">
      <c r="B61" s="5">
        <v>57</v>
      </c>
      <c r="C61" s="8"/>
      <c r="D61" s="68"/>
      <c r="E61" s="68"/>
      <c r="F61" s="16"/>
      <c r="G61" s="7"/>
      <c r="H61" s="2"/>
      <c r="I61" s="1" t="str">
        <f>IF(H61="","",VLOOKUP(H61,'Matriz Probabilidade Impacto'!$C$5:$E$10,2,FALSE))</f>
        <v/>
      </c>
      <c r="J61" s="1"/>
      <c r="K61" s="1" t="str">
        <f>IF(J61="","",VLOOKUP(J61,'Matriz Probabilidade Impacto'!$C$16:$D$20,2,FALSE))</f>
        <v/>
      </c>
      <c r="L61" s="1" t="str">
        <f t="shared" si="10"/>
        <v/>
      </c>
      <c r="M61" s="1" t="str">
        <f t="shared" si="6"/>
        <v/>
      </c>
      <c r="N61" s="1" t="str">
        <f t="shared" si="7"/>
        <v/>
      </c>
      <c r="O61" s="2"/>
      <c r="P61" s="1"/>
      <c r="Q61" s="1"/>
      <c r="R61" s="1"/>
      <c r="S61" s="1"/>
      <c r="T61" s="68" t="str">
        <f t="shared" si="11"/>
        <v/>
      </c>
      <c r="U61" s="68"/>
      <c r="V61" s="65" t="str">
        <f t="shared" si="12"/>
        <v/>
      </c>
      <c r="W61" s="63"/>
    </row>
    <row r="62" spans="2:23" s="10" customFormat="1" x14ac:dyDescent="0.25">
      <c r="B62" s="5">
        <v>58</v>
      </c>
      <c r="C62" s="8"/>
      <c r="D62" s="68"/>
      <c r="E62" s="68"/>
      <c r="F62" s="16"/>
      <c r="G62" s="7"/>
      <c r="H62" s="2"/>
      <c r="I62" s="1" t="str">
        <f>IF(H62="","",VLOOKUP(H62,'Matriz Probabilidade Impacto'!$C$5:$E$10,2,FALSE))</f>
        <v/>
      </c>
      <c r="J62" s="1"/>
      <c r="K62" s="1" t="str">
        <f>IF(J62="","",VLOOKUP(J62,'Matriz Probabilidade Impacto'!$C$16:$D$20,2,FALSE))</f>
        <v/>
      </c>
      <c r="L62" s="1" t="str">
        <f t="shared" si="10"/>
        <v/>
      </c>
      <c r="M62" s="1" t="str">
        <f t="shared" si="6"/>
        <v/>
      </c>
      <c r="N62" s="1" t="str">
        <f t="shared" si="7"/>
        <v/>
      </c>
      <c r="O62" s="2"/>
      <c r="P62" s="1"/>
      <c r="Q62" s="1"/>
      <c r="R62" s="1"/>
      <c r="S62" s="1"/>
      <c r="T62" s="68" t="str">
        <f t="shared" si="11"/>
        <v/>
      </c>
      <c r="U62" s="68"/>
      <c r="V62" s="65" t="str">
        <f t="shared" si="12"/>
        <v/>
      </c>
      <c r="W62" s="63"/>
    </row>
    <row r="63" spans="2:23" s="10" customFormat="1" x14ac:dyDescent="0.25">
      <c r="B63" s="5">
        <v>59</v>
      </c>
      <c r="C63" s="8"/>
      <c r="D63" s="68"/>
      <c r="E63" s="68"/>
      <c r="F63" s="16"/>
      <c r="G63" s="7"/>
      <c r="H63" s="2"/>
      <c r="I63" s="1" t="str">
        <f>IF(H63="","",VLOOKUP(H63,'Matriz Probabilidade Impacto'!$C$5:$E$10,2,FALSE))</f>
        <v/>
      </c>
      <c r="J63" s="1"/>
      <c r="K63" s="1" t="str">
        <f>IF(J63="","",VLOOKUP(J63,'Matriz Probabilidade Impacto'!$C$16:$D$20,2,FALSE))</f>
        <v/>
      </c>
      <c r="L63" s="1" t="str">
        <f t="shared" si="10"/>
        <v/>
      </c>
      <c r="M63" s="1" t="str">
        <f t="shared" si="6"/>
        <v/>
      </c>
      <c r="N63" s="1" t="str">
        <f t="shared" si="7"/>
        <v/>
      </c>
      <c r="O63" s="2"/>
      <c r="P63" s="1"/>
      <c r="Q63" s="1"/>
      <c r="R63" s="1"/>
      <c r="S63" s="1"/>
      <c r="T63" s="68" t="str">
        <f t="shared" si="11"/>
        <v/>
      </c>
      <c r="U63" s="68"/>
      <c r="V63" s="65" t="str">
        <f t="shared" si="12"/>
        <v/>
      </c>
      <c r="W63" s="63"/>
    </row>
    <row r="64" spans="2:23" s="10" customFormat="1" x14ac:dyDescent="0.25">
      <c r="B64" s="5">
        <v>60</v>
      </c>
      <c r="C64" s="8"/>
      <c r="D64" s="68"/>
      <c r="E64" s="68"/>
      <c r="F64" s="16"/>
      <c r="G64" s="7"/>
      <c r="H64" s="2"/>
      <c r="I64" s="1" t="str">
        <f>IF(H64="","",VLOOKUP(H64,'Matriz Probabilidade Impacto'!$C$5:$E$10,2,FALSE))</f>
        <v/>
      </c>
      <c r="J64" s="1"/>
      <c r="K64" s="1" t="str">
        <f>IF(J64="","",VLOOKUP(J64,'Matriz Probabilidade Impacto'!$C$16:$D$20,2,FALSE))</f>
        <v/>
      </c>
      <c r="L64" s="1" t="str">
        <f t="shared" si="10"/>
        <v/>
      </c>
      <c r="M64" s="1" t="str">
        <f t="shared" si="6"/>
        <v/>
      </c>
      <c r="N64" s="1" t="str">
        <f t="shared" si="7"/>
        <v/>
      </c>
      <c r="O64" s="2"/>
      <c r="P64" s="1"/>
      <c r="Q64" s="1"/>
      <c r="R64" s="1"/>
      <c r="S64" s="1"/>
      <c r="T64" s="68" t="str">
        <f t="shared" si="11"/>
        <v/>
      </c>
      <c r="U64" s="68"/>
      <c r="V64" s="65" t="str">
        <f t="shared" si="12"/>
        <v/>
      </c>
      <c r="W64" s="63"/>
    </row>
    <row r="65" spans="2:23" s="10" customFormat="1" x14ac:dyDescent="0.25">
      <c r="B65" s="5">
        <v>61</v>
      </c>
      <c r="C65" s="8"/>
      <c r="D65" s="68"/>
      <c r="E65" s="68"/>
      <c r="F65" s="16"/>
      <c r="G65" s="7"/>
      <c r="H65" s="2"/>
      <c r="I65" s="1" t="str">
        <f>IF(H65="","",VLOOKUP(H65,'Matriz Probabilidade Impacto'!$C$5:$E$10,2,FALSE))</f>
        <v/>
      </c>
      <c r="J65" s="1"/>
      <c r="K65" s="1" t="str">
        <f>IF(J65="","",VLOOKUP(J65,'Matriz Probabilidade Impacto'!$C$16:$D$20,2,FALSE))</f>
        <v/>
      </c>
      <c r="L65" s="1" t="str">
        <f t="shared" si="10"/>
        <v/>
      </c>
      <c r="M65" s="1" t="str">
        <f t="shared" si="6"/>
        <v/>
      </c>
      <c r="N65" s="1" t="str">
        <f t="shared" si="7"/>
        <v/>
      </c>
      <c r="O65" s="2"/>
      <c r="P65" s="1"/>
      <c r="Q65" s="1"/>
      <c r="R65" s="1"/>
      <c r="S65" s="1"/>
      <c r="T65" s="68" t="str">
        <f t="shared" si="11"/>
        <v/>
      </c>
      <c r="U65" s="68"/>
      <c r="V65" s="65" t="str">
        <f t="shared" si="12"/>
        <v/>
      </c>
      <c r="W65" s="63"/>
    </row>
    <row r="66" spans="2:23" s="10" customFormat="1" x14ac:dyDescent="0.25">
      <c r="B66" s="5">
        <v>62</v>
      </c>
      <c r="C66" s="8"/>
      <c r="D66" s="68"/>
      <c r="E66" s="68"/>
      <c r="F66" s="16"/>
      <c r="G66" s="7"/>
      <c r="H66" s="2"/>
      <c r="I66" s="1" t="str">
        <f>IF(H66="","",VLOOKUP(H66,'Matriz Probabilidade Impacto'!$C$5:$E$10,2,FALSE))</f>
        <v/>
      </c>
      <c r="J66" s="1"/>
      <c r="K66" s="1" t="str">
        <f>IF(J66="","",VLOOKUP(J66,'Matriz Probabilidade Impacto'!$C$16:$D$20,2,FALSE))</f>
        <v/>
      </c>
      <c r="L66" s="1" t="str">
        <f t="shared" si="10"/>
        <v/>
      </c>
      <c r="M66" s="1" t="str">
        <f t="shared" si="6"/>
        <v/>
      </c>
      <c r="N66" s="1" t="str">
        <f t="shared" si="7"/>
        <v/>
      </c>
      <c r="O66" s="2"/>
      <c r="P66" s="1"/>
      <c r="Q66" s="1"/>
      <c r="R66" s="1"/>
      <c r="S66" s="1"/>
      <c r="T66" s="68" t="str">
        <f t="shared" si="11"/>
        <v/>
      </c>
      <c r="U66" s="68"/>
      <c r="V66" s="65" t="str">
        <f t="shared" si="12"/>
        <v/>
      </c>
      <c r="W66" s="63"/>
    </row>
    <row r="67" spans="2:23" s="10" customFormat="1" x14ac:dyDescent="0.25">
      <c r="B67" s="5">
        <v>63</v>
      </c>
      <c r="C67" s="8"/>
      <c r="D67" s="68"/>
      <c r="E67" s="68"/>
      <c r="F67" s="16"/>
      <c r="G67" s="7"/>
      <c r="H67" s="2"/>
      <c r="I67" s="1" t="str">
        <f>IF(H67="","",VLOOKUP(H67,'Matriz Probabilidade Impacto'!$C$5:$E$10,2,FALSE))</f>
        <v/>
      </c>
      <c r="J67" s="1"/>
      <c r="K67" s="1" t="str">
        <f>IF(J67="","",VLOOKUP(J67,'Matriz Probabilidade Impacto'!$C$16:$D$20,2,FALSE))</f>
        <v/>
      </c>
      <c r="L67" s="1" t="str">
        <f t="shared" si="10"/>
        <v/>
      </c>
      <c r="M67" s="1" t="str">
        <f t="shared" si="6"/>
        <v/>
      </c>
      <c r="N67" s="1" t="str">
        <f t="shared" si="7"/>
        <v/>
      </c>
      <c r="O67" s="2"/>
      <c r="P67" s="1"/>
      <c r="Q67" s="1"/>
      <c r="R67" s="1"/>
      <c r="S67" s="1"/>
      <c r="T67" s="68" t="str">
        <f t="shared" si="11"/>
        <v/>
      </c>
      <c r="U67" s="68"/>
      <c r="V67" s="65" t="str">
        <f t="shared" si="12"/>
        <v/>
      </c>
      <c r="W67" s="63"/>
    </row>
    <row r="68" spans="2:23" s="10" customFormat="1" x14ac:dyDescent="0.25">
      <c r="B68" s="5">
        <v>64</v>
      </c>
      <c r="C68" s="8"/>
      <c r="D68" s="68"/>
      <c r="E68" s="68"/>
      <c r="F68" s="16"/>
      <c r="G68" s="7"/>
      <c r="H68" s="2"/>
      <c r="I68" s="1" t="str">
        <f>IF(H68="","",VLOOKUP(H68,'Matriz Probabilidade Impacto'!$C$5:$E$10,2,FALSE))</f>
        <v/>
      </c>
      <c r="J68" s="1"/>
      <c r="K68" s="1" t="str">
        <f>IF(J68="","",VLOOKUP(J68,'Matriz Probabilidade Impacto'!$C$16:$D$20,2,FALSE))</f>
        <v/>
      </c>
      <c r="L68" s="1" t="str">
        <f t="shared" si="10"/>
        <v/>
      </c>
      <c r="M68" s="1" t="str">
        <f t="shared" si="6"/>
        <v/>
      </c>
      <c r="N68" s="1" t="str">
        <f t="shared" si="7"/>
        <v/>
      </c>
      <c r="O68" s="2"/>
      <c r="P68" s="1"/>
      <c r="Q68" s="1"/>
      <c r="R68" s="1"/>
      <c r="S68" s="1"/>
      <c r="T68" s="68" t="str">
        <f t="shared" si="11"/>
        <v/>
      </c>
      <c r="U68" s="68"/>
      <c r="V68" s="65" t="str">
        <f t="shared" si="12"/>
        <v/>
      </c>
      <c r="W68" s="63"/>
    </row>
    <row r="69" spans="2:23" s="10" customFormat="1" x14ac:dyDescent="0.25">
      <c r="B69" s="5">
        <v>65</v>
      </c>
      <c r="C69" s="8"/>
      <c r="D69" s="68"/>
      <c r="E69" s="68"/>
      <c r="F69" s="16"/>
      <c r="G69" s="7"/>
      <c r="H69" s="2"/>
      <c r="I69" s="1" t="str">
        <f>IF(H69="","",VLOOKUP(H69,'Matriz Probabilidade Impacto'!$C$5:$E$10,2,FALSE))</f>
        <v/>
      </c>
      <c r="J69" s="1"/>
      <c r="K69" s="1" t="str">
        <f>IF(J69="","",VLOOKUP(J69,'Matriz Probabilidade Impacto'!$C$16:$D$20,2,FALSE))</f>
        <v/>
      </c>
      <c r="L69" s="1" t="str">
        <f t="shared" si="10"/>
        <v/>
      </c>
      <c r="M69" s="1" t="str">
        <f t="shared" si="6"/>
        <v/>
      </c>
      <c r="N69" s="1" t="str">
        <f t="shared" si="7"/>
        <v/>
      </c>
      <c r="O69" s="2"/>
      <c r="P69" s="1"/>
      <c r="Q69" s="1"/>
      <c r="R69" s="1"/>
      <c r="S69" s="1"/>
      <c r="T69" s="68" t="str">
        <f t="shared" si="11"/>
        <v/>
      </c>
      <c r="U69" s="68"/>
      <c r="V69" s="65" t="str">
        <f t="shared" si="12"/>
        <v/>
      </c>
      <c r="W69" s="63"/>
    </row>
    <row r="70" spans="2:23" s="10" customFormat="1" x14ac:dyDescent="0.25">
      <c r="B70" s="5">
        <v>66</v>
      </c>
      <c r="C70" s="8"/>
      <c r="D70" s="68"/>
      <c r="E70" s="68"/>
      <c r="F70" s="16"/>
      <c r="G70" s="7"/>
      <c r="H70" s="2"/>
      <c r="I70" s="1" t="str">
        <f>IF(H70="","",VLOOKUP(H70,'Matriz Probabilidade Impacto'!$C$5:$E$10,2,FALSE))</f>
        <v/>
      </c>
      <c r="J70" s="1"/>
      <c r="K70" s="1" t="str">
        <f>IF(J70="","",VLOOKUP(J70,'Matriz Probabilidade Impacto'!$C$16:$D$20,2,FALSE))</f>
        <v/>
      </c>
      <c r="L70" s="1" t="str">
        <f t="shared" si="10"/>
        <v/>
      </c>
      <c r="M70" s="1" t="str">
        <f t="shared" si="6"/>
        <v/>
      </c>
      <c r="N70" s="1" t="str">
        <f t="shared" si="7"/>
        <v/>
      </c>
      <c r="O70" s="2"/>
      <c r="P70" s="1"/>
      <c r="Q70" s="1"/>
      <c r="R70" s="1"/>
      <c r="S70" s="1"/>
      <c r="T70" s="68" t="str">
        <f t="shared" si="11"/>
        <v/>
      </c>
      <c r="U70" s="68"/>
      <c r="V70" s="65" t="str">
        <f t="shared" si="12"/>
        <v/>
      </c>
      <c r="W70" s="63"/>
    </row>
    <row r="71" spans="2:23" s="10" customFormat="1" x14ac:dyDescent="0.25">
      <c r="B71" s="5">
        <v>67</v>
      </c>
      <c r="C71" s="8"/>
      <c r="D71" s="68"/>
      <c r="E71" s="68"/>
      <c r="F71" s="16"/>
      <c r="G71" s="7"/>
      <c r="H71" s="2"/>
      <c r="I71" s="1" t="str">
        <f>IF(H71="","",VLOOKUP(H71,'Matriz Probabilidade Impacto'!$C$5:$E$10,2,FALSE))</f>
        <v/>
      </c>
      <c r="J71" s="1"/>
      <c r="K71" s="1" t="str">
        <f>IF(J71="","",VLOOKUP(J71,'Matriz Probabilidade Impacto'!$C$16:$D$20,2,FALSE))</f>
        <v/>
      </c>
      <c r="L71" s="1" t="str">
        <f t="shared" ref="L71:L93" si="13">IF(M71="","",IF(M71&lt;10,"Risco Baixo",IF(M71&lt;40,"Risco Médio",IF(M71&lt;80,"Risco Alto",IF(M71&lt;101,"Risco Extremo")))))</f>
        <v/>
      </c>
      <c r="M71" s="1" t="str">
        <f t="shared" ref="M71:M93" si="14">IF(J71="","",I71*K71)</f>
        <v/>
      </c>
      <c r="N71" s="1" t="str">
        <f t="shared" ref="N71:N93" si="15">IF(L71="","",IF(L71="Risco Baixo","O risco baixo está dentro do apetite a riscos da UFPA, portanto, deve ser apenas monitorado.",IF(L71="Risco Médio","O risco médio está dentro do apetite a riscos da UFPA, portanto, deve ser apenas monitorado.",IF(L71="Risco Alto","O risco alto deverá ser priorizado para tratamento, pois está fora do limite de apetite tolerado.",IF(L71="Risco Extremo","O risco extremo deverá ser priorizado para tratamento, pois está fora do limite de apetite tolerado.",)))))</f>
        <v/>
      </c>
      <c r="O71" s="2"/>
      <c r="P71" s="1"/>
      <c r="Q71" s="1"/>
      <c r="R71" s="1"/>
      <c r="S71" s="1"/>
      <c r="T71" s="68" t="str">
        <f t="shared" ref="T71:T93" si="16">IF(L71="","",IF(L71="Risco Baixo","monitorar o risco.",IF(L71="Risco Médio","monitorar o risco.",IF(L71="Risco Alto","",IF(L71="Risco Extremo","",)))))</f>
        <v/>
      </c>
      <c r="U71" s="68"/>
      <c r="V71" s="65" t="str">
        <f t="shared" ref="V71:V93" si="17">IF(T71="monitorar o risco.","Contínuo","")</f>
        <v/>
      </c>
      <c r="W71" s="63"/>
    </row>
    <row r="72" spans="2:23" s="10" customFormat="1" x14ac:dyDescent="0.25">
      <c r="B72" s="5">
        <v>68</v>
      </c>
      <c r="C72" s="8"/>
      <c r="D72" s="68"/>
      <c r="E72" s="68"/>
      <c r="F72" s="16"/>
      <c r="G72" s="7"/>
      <c r="H72" s="2"/>
      <c r="I72" s="1" t="str">
        <f>IF(H72="","",VLOOKUP(H72,'Matriz Probabilidade Impacto'!$C$5:$E$10,2,FALSE))</f>
        <v/>
      </c>
      <c r="J72" s="1"/>
      <c r="K72" s="1" t="str">
        <f>IF(J72="","",VLOOKUP(J72,'Matriz Probabilidade Impacto'!$C$16:$D$20,2,FALSE))</f>
        <v/>
      </c>
      <c r="L72" s="1" t="str">
        <f t="shared" si="13"/>
        <v/>
      </c>
      <c r="M72" s="1" t="str">
        <f t="shared" si="14"/>
        <v/>
      </c>
      <c r="N72" s="1" t="str">
        <f t="shared" si="15"/>
        <v/>
      </c>
      <c r="O72" s="2"/>
      <c r="P72" s="1"/>
      <c r="Q72" s="1"/>
      <c r="R72" s="1"/>
      <c r="S72" s="1"/>
      <c r="T72" s="68" t="str">
        <f t="shared" si="16"/>
        <v/>
      </c>
      <c r="U72" s="68"/>
      <c r="V72" s="65" t="str">
        <f t="shared" si="17"/>
        <v/>
      </c>
      <c r="W72" s="63"/>
    </row>
    <row r="73" spans="2:23" s="10" customFormat="1" x14ac:dyDescent="0.25">
      <c r="B73" s="5">
        <v>69</v>
      </c>
      <c r="C73" s="8"/>
      <c r="D73" s="68"/>
      <c r="E73" s="68"/>
      <c r="F73" s="16"/>
      <c r="G73" s="7"/>
      <c r="H73" s="2"/>
      <c r="I73" s="1" t="str">
        <f>IF(H73="","",VLOOKUP(H73,'Matriz Probabilidade Impacto'!$C$5:$E$10,2,FALSE))</f>
        <v/>
      </c>
      <c r="J73" s="1"/>
      <c r="K73" s="1" t="str">
        <f>IF(J73="","",VLOOKUP(J73,'Matriz Probabilidade Impacto'!$C$16:$D$20,2,FALSE))</f>
        <v/>
      </c>
      <c r="L73" s="1" t="str">
        <f t="shared" si="13"/>
        <v/>
      </c>
      <c r="M73" s="1" t="str">
        <f t="shared" si="14"/>
        <v/>
      </c>
      <c r="N73" s="1" t="str">
        <f t="shared" si="15"/>
        <v/>
      </c>
      <c r="O73" s="2"/>
      <c r="P73" s="1"/>
      <c r="Q73" s="1"/>
      <c r="R73" s="1"/>
      <c r="S73" s="1"/>
      <c r="T73" s="68" t="str">
        <f t="shared" si="16"/>
        <v/>
      </c>
      <c r="U73" s="68"/>
      <c r="V73" s="65" t="str">
        <f t="shared" si="17"/>
        <v/>
      </c>
      <c r="W73" s="63"/>
    </row>
    <row r="74" spans="2:23" s="10" customFormat="1" x14ac:dyDescent="0.25">
      <c r="B74" s="5">
        <v>70</v>
      </c>
      <c r="C74" s="8"/>
      <c r="D74" s="68"/>
      <c r="E74" s="68"/>
      <c r="F74" s="16"/>
      <c r="G74" s="7"/>
      <c r="H74" s="2"/>
      <c r="I74" s="1" t="str">
        <f>IF(H74="","",VLOOKUP(H74,'Matriz Probabilidade Impacto'!$C$5:$E$10,2,FALSE))</f>
        <v/>
      </c>
      <c r="J74" s="1"/>
      <c r="K74" s="1" t="str">
        <f>IF(J74="","",VLOOKUP(J74,'Matriz Probabilidade Impacto'!$C$16:$D$20,2,FALSE))</f>
        <v/>
      </c>
      <c r="L74" s="1" t="str">
        <f t="shared" si="13"/>
        <v/>
      </c>
      <c r="M74" s="1" t="str">
        <f t="shared" si="14"/>
        <v/>
      </c>
      <c r="N74" s="1" t="str">
        <f t="shared" si="15"/>
        <v/>
      </c>
      <c r="O74" s="2"/>
      <c r="P74" s="1"/>
      <c r="Q74" s="1"/>
      <c r="R74" s="1"/>
      <c r="S74" s="1"/>
      <c r="T74" s="68" t="str">
        <f t="shared" si="16"/>
        <v/>
      </c>
      <c r="U74" s="68"/>
      <c r="V74" s="65" t="str">
        <f t="shared" si="17"/>
        <v/>
      </c>
      <c r="W74" s="63"/>
    </row>
    <row r="75" spans="2:23" s="10" customFormat="1" x14ac:dyDescent="0.25">
      <c r="B75" s="5">
        <v>71</v>
      </c>
      <c r="C75" s="8"/>
      <c r="D75" s="68"/>
      <c r="E75" s="68"/>
      <c r="F75" s="16"/>
      <c r="G75" s="7"/>
      <c r="H75" s="2"/>
      <c r="I75" s="1" t="str">
        <f>IF(H75="","",VLOOKUP(H75,'Matriz Probabilidade Impacto'!$C$5:$E$10,2,FALSE))</f>
        <v/>
      </c>
      <c r="J75" s="1"/>
      <c r="K75" s="1" t="str">
        <f>IF(J75="","",VLOOKUP(J75,'Matriz Probabilidade Impacto'!$C$16:$D$20,2,FALSE))</f>
        <v/>
      </c>
      <c r="L75" s="1" t="str">
        <f t="shared" si="13"/>
        <v/>
      </c>
      <c r="M75" s="1" t="str">
        <f t="shared" si="14"/>
        <v/>
      </c>
      <c r="N75" s="1" t="str">
        <f t="shared" si="15"/>
        <v/>
      </c>
      <c r="O75" s="2"/>
      <c r="P75" s="1"/>
      <c r="Q75" s="1"/>
      <c r="R75" s="1"/>
      <c r="S75" s="1"/>
      <c r="T75" s="68" t="str">
        <f t="shared" si="16"/>
        <v/>
      </c>
      <c r="U75" s="68"/>
      <c r="V75" s="65" t="str">
        <f t="shared" si="17"/>
        <v/>
      </c>
      <c r="W75" s="63"/>
    </row>
    <row r="76" spans="2:23" s="10" customFormat="1" x14ac:dyDescent="0.25">
      <c r="B76" s="5">
        <v>72</v>
      </c>
      <c r="C76" s="8"/>
      <c r="D76" s="68"/>
      <c r="E76" s="68"/>
      <c r="F76" s="16"/>
      <c r="G76" s="7"/>
      <c r="H76" s="2"/>
      <c r="I76" s="1" t="str">
        <f>IF(H76="","",VLOOKUP(H76,'Matriz Probabilidade Impacto'!$C$5:$E$10,2,FALSE))</f>
        <v/>
      </c>
      <c r="J76" s="1"/>
      <c r="K76" s="1" t="str">
        <f>IF(J76="","",VLOOKUP(J76,'Matriz Probabilidade Impacto'!$C$16:$D$20,2,FALSE))</f>
        <v/>
      </c>
      <c r="L76" s="1" t="str">
        <f t="shared" si="13"/>
        <v/>
      </c>
      <c r="M76" s="1" t="str">
        <f t="shared" si="14"/>
        <v/>
      </c>
      <c r="N76" s="1" t="str">
        <f t="shared" si="15"/>
        <v/>
      </c>
      <c r="O76" s="2"/>
      <c r="P76" s="1"/>
      <c r="Q76" s="1"/>
      <c r="R76" s="1"/>
      <c r="S76" s="1"/>
      <c r="T76" s="68" t="str">
        <f t="shared" si="16"/>
        <v/>
      </c>
      <c r="U76" s="68"/>
      <c r="V76" s="65" t="str">
        <f t="shared" si="17"/>
        <v/>
      </c>
      <c r="W76" s="63"/>
    </row>
    <row r="77" spans="2:23" s="10" customFormat="1" x14ac:dyDescent="0.25">
      <c r="B77" s="5">
        <v>73</v>
      </c>
      <c r="C77" s="8"/>
      <c r="D77" s="68"/>
      <c r="E77" s="68"/>
      <c r="F77" s="16"/>
      <c r="G77" s="7"/>
      <c r="H77" s="2"/>
      <c r="I77" s="1" t="str">
        <f>IF(H77="","",VLOOKUP(H77,'Matriz Probabilidade Impacto'!$C$5:$E$10,2,FALSE))</f>
        <v/>
      </c>
      <c r="J77" s="1"/>
      <c r="K77" s="1" t="str">
        <f>IF(J77="","",VLOOKUP(J77,'Matriz Probabilidade Impacto'!$C$16:$D$20,2,FALSE))</f>
        <v/>
      </c>
      <c r="L77" s="1" t="str">
        <f t="shared" si="13"/>
        <v/>
      </c>
      <c r="M77" s="1" t="str">
        <f t="shared" si="14"/>
        <v/>
      </c>
      <c r="N77" s="1" t="str">
        <f t="shared" si="15"/>
        <v/>
      </c>
      <c r="O77" s="2"/>
      <c r="P77" s="1"/>
      <c r="Q77" s="1"/>
      <c r="R77" s="1"/>
      <c r="S77" s="1"/>
      <c r="T77" s="68" t="str">
        <f t="shared" si="16"/>
        <v/>
      </c>
      <c r="U77" s="68"/>
      <c r="V77" s="65" t="str">
        <f t="shared" si="17"/>
        <v/>
      </c>
      <c r="W77" s="63"/>
    </row>
    <row r="78" spans="2:23" s="10" customFormat="1" x14ac:dyDescent="0.25">
      <c r="B78" s="5">
        <v>74</v>
      </c>
      <c r="C78" s="8"/>
      <c r="D78" s="68"/>
      <c r="E78" s="68"/>
      <c r="F78" s="16"/>
      <c r="G78" s="7"/>
      <c r="H78" s="2"/>
      <c r="I78" s="1" t="str">
        <f>IF(H78="","",VLOOKUP(H78,'Matriz Probabilidade Impacto'!$C$5:$E$10,2,FALSE))</f>
        <v/>
      </c>
      <c r="J78" s="1"/>
      <c r="K78" s="1" t="str">
        <f>IF(J78="","",VLOOKUP(J78,'Matriz Probabilidade Impacto'!$C$16:$D$20,2,FALSE))</f>
        <v/>
      </c>
      <c r="L78" s="1" t="str">
        <f t="shared" si="13"/>
        <v/>
      </c>
      <c r="M78" s="1" t="str">
        <f t="shared" si="14"/>
        <v/>
      </c>
      <c r="N78" s="1" t="str">
        <f t="shared" si="15"/>
        <v/>
      </c>
      <c r="O78" s="2"/>
      <c r="P78" s="1"/>
      <c r="Q78" s="1"/>
      <c r="R78" s="1"/>
      <c r="S78" s="1"/>
      <c r="T78" s="68" t="str">
        <f t="shared" si="16"/>
        <v/>
      </c>
      <c r="U78" s="68"/>
      <c r="V78" s="65" t="str">
        <f t="shared" si="17"/>
        <v/>
      </c>
      <c r="W78" s="63"/>
    </row>
    <row r="79" spans="2:23" s="10" customFormat="1" x14ac:dyDescent="0.25">
      <c r="B79" s="5">
        <v>75</v>
      </c>
      <c r="C79" s="8"/>
      <c r="D79" s="68"/>
      <c r="E79" s="68"/>
      <c r="F79" s="16"/>
      <c r="G79" s="7"/>
      <c r="H79" s="2"/>
      <c r="I79" s="1" t="str">
        <f>IF(H79="","",VLOOKUP(H79,'Matriz Probabilidade Impacto'!$C$5:$E$10,2,FALSE))</f>
        <v/>
      </c>
      <c r="J79" s="1"/>
      <c r="K79" s="1" t="str">
        <f>IF(J79="","",VLOOKUP(J79,'Matriz Probabilidade Impacto'!$C$16:$D$20,2,FALSE))</f>
        <v/>
      </c>
      <c r="L79" s="1" t="str">
        <f t="shared" si="13"/>
        <v/>
      </c>
      <c r="M79" s="1" t="str">
        <f t="shared" si="14"/>
        <v/>
      </c>
      <c r="N79" s="1" t="str">
        <f t="shared" si="15"/>
        <v/>
      </c>
      <c r="O79" s="2"/>
      <c r="P79" s="1"/>
      <c r="Q79" s="1"/>
      <c r="R79" s="1"/>
      <c r="S79" s="1"/>
      <c r="T79" s="68" t="str">
        <f t="shared" si="16"/>
        <v/>
      </c>
      <c r="U79" s="68"/>
      <c r="V79" s="65" t="str">
        <f t="shared" si="17"/>
        <v/>
      </c>
      <c r="W79" s="63"/>
    </row>
    <row r="80" spans="2:23" s="10" customFormat="1" x14ac:dyDescent="0.25">
      <c r="B80" s="5">
        <v>76</v>
      </c>
      <c r="C80" s="8"/>
      <c r="D80" s="68"/>
      <c r="E80" s="68"/>
      <c r="F80" s="16"/>
      <c r="G80" s="7"/>
      <c r="H80" s="2"/>
      <c r="I80" s="1" t="str">
        <f>IF(H80="","",VLOOKUP(H80,'Matriz Probabilidade Impacto'!$C$5:$E$10,2,FALSE))</f>
        <v/>
      </c>
      <c r="J80" s="1"/>
      <c r="K80" s="1" t="str">
        <f>IF(J80="","",VLOOKUP(J80,'Matriz Probabilidade Impacto'!$C$16:$D$20,2,FALSE))</f>
        <v/>
      </c>
      <c r="L80" s="1" t="str">
        <f t="shared" si="13"/>
        <v/>
      </c>
      <c r="M80" s="1" t="str">
        <f t="shared" si="14"/>
        <v/>
      </c>
      <c r="N80" s="1" t="str">
        <f t="shared" si="15"/>
        <v/>
      </c>
      <c r="O80" s="2"/>
      <c r="P80" s="1"/>
      <c r="Q80" s="1"/>
      <c r="R80" s="1"/>
      <c r="S80" s="1"/>
      <c r="T80" s="68" t="str">
        <f t="shared" si="16"/>
        <v/>
      </c>
      <c r="U80" s="68"/>
      <c r="V80" s="65" t="str">
        <f t="shared" si="17"/>
        <v/>
      </c>
      <c r="W80" s="63"/>
    </row>
    <row r="81" spans="2:23" s="10" customFormat="1" x14ac:dyDescent="0.25">
      <c r="B81" s="5">
        <v>77</v>
      </c>
      <c r="C81" s="8"/>
      <c r="D81" s="68"/>
      <c r="E81" s="68"/>
      <c r="F81" s="16"/>
      <c r="G81" s="7"/>
      <c r="H81" s="2"/>
      <c r="I81" s="1" t="str">
        <f>IF(H81="","",VLOOKUP(H81,'Matriz Probabilidade Impacto'!$C$5:$E$10,2,FALSE))</f>
        <v/>
      </c>
      <c r="J81" s="1"/>
      <c r="K81" s="1" t="str">
        <f>IF(J81="","",VLOOKUP(J81,'Matriz Probabilidade Impacto'!$C$16:$D$20,2,FALSE))</f>
        <v/>
      </c>
      <c r="L81" s="1" t="str">
        <f t="shared" si="13"/>
        <v/>
      </c>
      <c r="M81" s="1" t="str">
        <f t="shared" si="14"/>
        <v/>
      </c>
      <c r="N81" s="1" t="str">
        <f t="shared" si="15"/>
        <v/>
      </c>
      <c r="O81" s="2"/>
      <c r="P81" s="1"/>
      <c r="Q81" s="1"/>
      <c r="R81" s="1"/>
      <c r="S81" s="1"/>
      <c r="T81" s="68" t="str">
        <f t="shared" si="16"/>
        <v/>
      </c>
      <c r="U81" s="68"/>
      <c r="V81" s="65" t="str">
        <f t="shared" si="17"/>
        <v/>
      </c>
      <c r="W81" s="63"/>
    </row>
    <row r="82" spans="2:23" s="10" customFormat="1" x14ac:dyDescent="0.25">
      <c r="B82" s="5">
        <v>78</v>
      </c>
      <c r="C82" s="8"/>
      <c r="D82" s="68"/>
      <c r="E82" s="68"/>
      <c r="F82" s="16"/>
      <c r="G82" s="7"/>
      <c r="H82" s="2"/>
      <c r="I82" s="1" t="str">
        <f>IF(H82="","",VLOOKUP(H82,'Matriz Probabilidade Impacto'!$C$5:$E$10,2,FALSE))</f>
        <v/>
      </c>
      <c r="J82" s="1"/>
      <c r="K82" s="1" t="str">
        <f>IF(J82="","",VLOOKUP(J82,'Matriz Probabilidade Impacto'!$C$16:$D$20,2,FALSE))</f>
        <v/>
      </c>
      <c r="L82" s="1" t="str">
        <f t="shared" si="13"/>
        <v/>
      </c>
      <c r="M82" s="1" t="str">
        <f t="shared" si="14"/>
        <v/>
      </c>
      <c r="N82" s="1" t="str">
        <f t="shared" si="15"/>
        <v/>
      </c>
      <c r="O82" s="2"/>
      <c r="P82" s="1"/>
      <c r="Q82" s="1"/>
      <c r="R82" s="1"/>
      <c r="S82" s="1"/>
      <c r="T82" s="68" t="str">
        <f t="shared" si="16"/>
        <v/>
      </c>
      <c r="U82" s="68"/>
      <c r="V82" s="65" t="str">
        <f t="shared" si="17"/>
        <v/>
      </c>
      <c r="W82" s="63"/>
    </row>
    <row r="83" spans="2:23" s="10" customFormat="1" x14ac:dyDescent="0.25">
      <c r="B83" s="5">
        <v>79</v>
      </c>
      <c r="C83" s="8"/>
      <c r="D83" s="68"/>
      <c r="E83" s="68"/>
      <c r="F83" s="16"/>
      <c r="G83" s="7"/>
      <c r="H83" s="2"/>
      <c r="I83" s="1" t="str">
        <f>IF(H83="","",VLOOKUP(H83,'Matriz Probabilidade Impacto'!$C$5:$E$10,2,FALSE))</f>
        <v/>
      </c>
      <c r="J83" s="1"/>
      <c r="K83" s="1" t="str">
        <f>IF(J83="","",VLOOKUP(J83,'Matriz Probabilidade Impacto'!$C$16:$D$20,2,FALSE))</f>
        <v/>
      </c>
      <c r="L83" s="1" t="str">
        <f t="shared" si="13"/>
        <v/>
      </c>
      <c r="M83" s="1" t="str">
        <f t="shared" si="14"/>
        <v/>
      </c>
      <c r="N83" s="1" t="str">
        <f t="shared" si="15"/>
        <v/>
      </c>
      <c r="O83" s="2"/>
      <c r="P83" s="1"/>
      <c r="Q83" s="1"/>
      <c r="R83" s="1"/>
      <c r="S83" s="1"/>
      <c r="T83" s="68" t="str">
        <f t="shared" si="16"/>
        <v/>
      </c>
      <c r="U83" s="68"/>
      <c r="V83" s="65" t="str">
        <f t="shared" si="17"/>
        <v/>
      </c>
      <c r="W83" s="63"/>
    </row>
    <row r="84" spans="2:23" s="10" customFormat="1" x14ac:dyDescent="0.25">
      <c r="B84" s="5">
        <v>80</v>
      </c>
      <c r="C84" s="8"/>
      <c r="D84" s="68"/>
      <c r="E84" s="68"/>
      <c r="F84" s="16"/>
      <c r="G84" s="7"/>
      <c r="H84" s="2"/>
      <c r="I84" s="1" t="str">
        <f>IF(H84="","",VLOOKUP(H84,'Matriz Probabilidade Impacto'!$C$5:$E$10,2,FALSE))</f>
        <v/>
      </c>
      <c r="J84" s="1"/>
      <c r="K84" s="1" t="str">
        <f>IF(J84="","",VLOOKUP(J84,'Matriz Probabilidade Impacto'!$C$16:$D$20,2,FALSE))</f>
        <v/>
      </c>
      <c r="L84" s="1" t="str">
        <f t="shared" si="13"/>
        <v/>
      </c>
      <c r="M84" s="1" t="str">
        <f t="shared" si="14"/>
        <v/>
      </c>
      <c r="N84" s="1" t="str">
        <f t="shared" si="15"/>
        <v/>
      </c>
      <c r="O84" s="2"/>
      <c r="P84" s="1"/>
      <c r="Q84" s="1"/>
      <c r="R84" s="1"/>
      <c r="S84" s="1"/>
      <c r="T84" s="68" t="str">
        <f t="shared" si="16"/>
        <v/>
      </c>
      <c r="U84" s="68"/>
      <c r="V84" s="65" t="str">
        <f t="shared" si="17"/>
        <v/>
      </c>
      <c r="W84" s="63"/>
    </row>
    <row r="85" spans="2:23" s="10" customFormat="1" x14ac:dyDescent="0.25">
      <c r="B85" s="5">
        <v>81</v>
      </c>
      <c r="C85" s="8"/>
      <c r="D85" s="68"/>
      <c r="E85" s="68"/>
      <c r="F85" s="16"/>
      <c r="G85" s="7"/>
      <c r="H85" s="2"/>
      <c r="I85" s="1" t="str">
        <f>IF(H85="","",VLOOKUP(H85,'Matriz Probabilidade Impacto'!$C$5:$E$10,2,FALSE))</f>
        <v/>
      </c>
      <c r="J85" s="1"/>
      <c r="K85" s="1" t="str">
        <f>IF(J85="","",VLOOKUP(J85,'Matriz Probabilidade Impacto'!$C$16:$D$20,2,FALSE))</f>
        <v/>
      </c>
      <c r="L85" s="1" t="str">
        <f t="shared" si="13"/>
        <v/>
      </c>
      <c r="M85" s="1" t="str">
        <f t="shared" si="14"/>
        <v/>
      </c>
      <c r="N85" s="1" t="str">
        <f t="shared" si="15"/>
        <v/>
      </c>
      <c r="O85" s="2"/>
      <c r="P85" s="1"/>
      <c r="Q85" s="1"/>
      <c r="R85" s="1"/>
      <c r="S85" s="1"/>
      <c r="T85" s="68" t="str">
        <f t="shared" si="16"/>
        <v/>
      </c>
      <c r="U85" s="68"/>
      <c r="V85" s="65" t="str">
        <f t="shared" si="17"/>
        <v/>
      </c>
      <c r="W85" s="63"/>
    </row>
    <row r="86" spans="2:23" s="10" customFormat="1" x14ac:dyDescent="0.25">
      <c r="B86" s="5">
        <v>82</v>
      </c>
      <c r="C86" s="8"/>
      <c r="D86" s="68"/>
      <c r="E86" s="68"/>
      <c r="F86" s="16"/>
      <c r="G86" s="7"/>
      <c r="H86" s="2"/>
      <c r="I86" s="1" t="str">
        <f>IF(H86="","",VLOOKUP(H86,'Matriz Probabilidade Impacto'!$C$5:$E$10,2,FALSE))</f>
        <v/>
      </c>
      <c r="J86" s="1"/>
      <c r="K86" s="1" t="str">
        <f>IF(J86="","",VLOOKUP(J86,'Matriz Probabilidade Impacto'!$C$16:$D$20,2,FALSE))</f>
        <v/>
      </c>
      <c r="L86" s="1" t="str">
        <f t="shared" si="13"/>
        <v/>
      </c>
      <c r="M86" s="1" t="str">
        <f t="shared" si="14"/>
        <v/>
      </c>
      <c r="N86" s="1" t="str">
        <f t="shared" si="15"/>
        <v/>
      </c>
      <c r="O86" s="2"/>
      <c r="P86" s="1"/>
      <c r="Q86" s="1"/>
      <c r="R86" s="1"/>
      <c r="S86" s="1"/>
      <c r="T86" s="68" t="str">
        <f t="shared" si="16"/>
        <v/>
      </c>
      <c r="U86" s="68"/>
      <c r="V86" s="65" t="str">
        <f t="shared" si="17"/>
        <v/>
      </c>
      <c r="W86" s="63"/>
    </row>
    <row r="87" spans="2:23" s="10" customFormat="1" x14ac:dyDescent="0.25">
      <c r="B87" s="5">
        <v>83</v>
      </c>
      <c r="C87" s="8"/>
      <c r="D87" s="68"/>
      <c r="E87" s="68"/>
      <c r="F87" s="16"/>
      <c r="G87" s="7"/>
      <c r="H87" s="2"/>
      <c r="I87" s="1" t="str">
        <f>IF(H87="","",VLOOKUP(H87,'Matriz Probabilidade Impacto'!$C$5:$E$10,2,FALSE))</f>
        <v/>
      </c>
      <c r="J87" s="1"/>
      <c r="K87" s="1" t="str">
        <f>IF(J87="","",VLOOKUP(J87,'Matriz Probabilidade Impacto'!$C$16:$D$20,2,FALSE))</f>
        <v/>
      </c>
      <c r="L87" s="1" t="str">
        <f t="shared" si="13"/>
        <v/>
      </c>
      <c r="M87" s="1" t="str">
        <f t="shared" si="14"/>
        <v/>
      </c>
      <c r="N87" s="1" t="str">
        <f t="shared" si="15"/>
        <v/>
      </c>
      <c r="O87" s="2"/>
      <c r="P87" s="1"/>
      <c r="Q87" s="1"/>
      <c r="R87" s="1"/>
      <c r="S87" s="1"/>
      <c r="T87" s="68" t="str">
        <f t="shared" si="16"/>
        <v/>
      </c>
      <c r="U87" s="68"/>
      <c r="V87" s="65" t="str">
        <f t="shared" si="17"/>
        <v/>
      </c>
      <c r="W87" s="63"/>
    </row>
    <row r="88" spans="2:23" s="10" customFormat="1" x14ac:dyDescent="0.25">
      <c r="B88" s="5">
        <v>84</v>
      </c>
      <c r="C88" s="8"/>
      <c r="D88" s="68"/>
      <c r="E88" s="68"/>
      <c r="F88" s="16"/>
      <c r="G88" s="7"/>
      <c r="H88" s="2"/>
      <c r="I88" s="1" t="str">
        <f>IF(H88="","",VLOOKUP(H88,'Matriz Probabilidade Impacto'!$C$5:$E$10,2,FALSE))</f>
        <v/>
      </c>
      <c r="J88" s="1"/>
      <c r="K88" s="1" t="str">
        <f>IF(J88="","",VLOOKUP(J88,'Matriz Probabilidade Impacto'!$C$16:$D$20,2,FALSE))</f>
        <v/>
      </c>
      <c r="L88" s="1" t="str">
        <f t="shared" si="13"/>
        <v/>
      </c>
      <c r="M88" s="1" t="str">
        <f t="shared" si="14"/>
        <v/>
      </c>
      <c r="N88" s="1" t="str">
        <f t="shared" si="15"/>
        <v/>
      </c>
      <c r="O88" s="2"/>
      <c r="P88" s="1"/>
      <c r="Q88" s="1"/>
      <c r="R88" s="1"/>
      <c r="S88" s="1"/>
      <c r="T88" s="68" t="str">
        <f t="shared" si="16"/>
        <v/>
      </c>
      <c r="U88" s="68"/>
      <c r="V88" s="65" t="str">
        <f t="shared" si="17"/>
        <v/>
      </c>
      <c r="W88" s="63"/>
    </row>
    <row r="89" spans="2:23" s="10" customFormat="1" x14ac:dyDescent="0.25">
      <c r="B89" s="5">
        <v>85</v>
      </c>
      <c r="C89" s="8"/>
      <c r="D89" s="68"/>
      <c r="E89" s="68"/>
      <c r="F89" s="16"/>
      <c r="G89" s="7"/>
      <c r="H89" s="2"/>
      <c r="I89" s="1" t="str">
        <f>IF(H89="","",VLOOKUP(H89,'Matriz Probabilidade Impacto'!$C$5:$E$10,2,FALSE))</f>
        <v/>
      </c>
      <c r="J89" s="1"/>
      <c r="K89" s="1" t="str">
        <f>IF(J89="","",VLOOKUP(J89,'Matriz Probabilidade Impacto'!$C$16:$D$20,2,FALSE))</f>
        <v/>
      </c>
      <c r="L89" s="1" t="str">
        <f t="shared" si="13"/>
        <v/>
      </c>
      <c r="M89" s="1" t="str">
        <f t="shared" si="14"/>
        <v/>
      </c>
      <c r="N89" s="1" t="str">
        <f t="shared" si="15"/>
        <v/>
      </c>
      <c r="O89" s="2"/>
      <c r="P89" s="1"/>
      <c r="Q89" s="1"/>
      <c r="R89" s="1"/>
      <c r="S89" s="1"/>
      <c r="T89" s="68" t="str">
        <f t="shared" si="16"/>
        <v/>
      </c>
      <c r="U89" s="68"/>
      <c r="V89" s="65" t="str">
        <f t="shared" si="17"/>
        <v/>
      </c>
      <c r="W89" s="63"/>
    </row>
    <row r="90" spans="2:23" s="10" customFormat="1" x14ac:dyDescent="0.25">
      <c r="B90" s="5">
        <v>86</v>
      </c>
      <c r="C90" s="8"/>
      <c r="D90" s="68"/>
      <c r="E90" s="68"/>
      <c r="F90" s="16"/>
      <c r="G90" s="7"/>
      <c r="H90" s="2"/>
      <c r="I90" s="1" t="str">
        <f>IF(H90="","",VLOOKUP(H90,'Matriz Probabilidade Impacto'!$C$5:$E$10,2,FALSE))</f>
        <v/>
      </c>
      <c r="J90" s="1"/>
      <c r="K90" s="1" t="str">
        <f>IF(J90="","",VLOOKUP(J90,'Matriz Probabilidade Impacto'!$C$16:$D$20,2,FALSE))</f>
        <v/>
      </c>
      <c r="L90" s="1" t="str">
        <f t="shared" si="13"/>
        <v/>
      </c>
      <c r="M90" s="1" t="str">
        <f t="shared" si="14"/>
        <v/>
      </c>
      <c r="N90" s="1" t="str">
        <f t="shared" si="15"/>
        <v/>
      </c>
      <c r="O90" s="2"/>
      <c r="P90" s="1"/>
      <c r="Q90" s="1"/>
      <c r="R90" s="1"/>
      <c r="S90" s="1"/>
      <c r="T90" s="68" t="str">
        <f t="shared" si="16"/>
        <v/>
      </c>
      <c r="U90" s="68"/>
      <c r="V90" s="65" t="str">
        <f t="shared" si="17"/>
        <v/>
      </c>
      <c r="W90" s="63"/>
    </row>
    <row r="91" spans="2:23" s="10" customFormat="1" x14ac:dyDescent="0.25">
      <c r="B91" s="5">
        <v>87</v>
      </c>
      <c r="C91" s="8"/>
      <c r="D91" s="68"/>
      <c r="E91" s="68"/>
      <c r="F91" s="16"/>
      <c r="G91" s="7"/>
      <c r="H91" s="2"/>
      <c r="I91" s="1" t="str">
        <f>IF(H91="","",VLOOKUP(H91,'Matriz Probabilidade Impacto'!$C$5:$E$10,2,FALSE))</f>
        <v/>
      </c>
      <c r="J91" s="1"/>
      <c r="K91" s="1" t="str">
        <f>IF(J91="","",VLOOKUP(J91,'Matriz Probabilidade Impacto'!$C$16:$D$20,2,FALSE))</f>
        <v/>
      </c>
      <c r="L91" s="1" t="str">
        <f t="shared" si="13"/>
        <v/>
      </c>
      <c r="M91" s="1" t="str">
        <f t="shared" si="14"/>
        <v/>
      </c>
      <c r="N91" s="1" t="str">
        <f t="shared" si="15"/>
        <v/>
      </c>
      <c r="O91" s="2"/>
      <c r="P91" s="1"/>
      <c r="Q91" s="1"/>
      <c r="R91" s="1"/>
      <c r="S91" s="1"/>
      <c r="T91" s="68" t="str">
        <f t="shared" si="16"/>
        <v/>
      </c>
      <c r="U91" s="68"/>
      <c r="V91" s="65" t="str">
        <f t="shared" si="17"/>
        <v/>
      </c>
      <c r="W91" s="63"/>
    </row>
    <row r="92" spans="2:23" s="10" customFormat="1" x14ac:dyDescent="0.25">
      <c r="B92" s="5">
        <v>88</v>
      </c>
      <c r="C92" s="8"/>
      <c r="D92" s="68"/>
      <c r="E92" s="68"/>
      <c r="F92" s="16"/>
      <c r="G92" s="7"/>
      <c r="H92" s="2"/>
      <c r="I92" s="1" t="str">
        <f>IF(H92="","",VLOOKUP(H92,'Matriz Probabilidade Impacto'!$C$5:$E$10,2,FALSE))</f>
        <v/>
      </c>
      <c r="J92" s="1"/>
      <c r="K92" s="1" t="str">
        <f>IF(J92="","",VLOOKUP(J92,'Matriz Probabilidade Impacto'!$C$16:$D$20,2,FALSE))</f>
        <v/>
      </c>
      <c r="L92" s="1" t="str">
        <f t="shared" si="13"/>
        <v/>
      </c>
      <c r="M92" s="1" t="str">
        <f t="shared" si="14"/>
        <v/>
      </c>
      <c r="N92" s="1" t="str">
        <f t="shared" si="15"/>
        <v/>
      </c>
      <c r="O92" s="2"/>
      <c r="P92" s="1"/>
      <c r="Q92" s="1"/>
      <c r="R92" s="1"/>
      <c r="S92" s="1"/>
      <c r="T92" s="68" t="str">
        <f t="shared" si="16"/>
        <v/>
      </c>
      <c r="U92" s="68"/>
      <c r="V92" s="65" t="str">
        <f t="shared" si="17"/>
        <v/>
      </c>
      <c r="W92" s="63"/>
    </row>
    <row r="93" spans="2:23" s="10" customFormat="1" x14ac:dyDescent="0.25">
      <c r="B93" s="5">
        <v>89</v>
      </c>
      <c r="C93" s="8"/>
      <c r="D93" s="68"/>
      <c r="E93" s="68"/>
      <c r="F93" s="16"/>
      <c r="G93" s="7"/>
      <c r="H93" s="2"/>
      <c r="I93" s="1" t="str">
        <f>IF(H93="","",VLOOKUP(H93,'Matriz Probabilidade Impacto'!$C$5:$E$10,2,FALSE))</f>
        <v/>
      </c>
      <c r="J93" s="1"/>
      <c r="K93" s="1" t="str">
        <f>IF(J93="","",VLOOKUP(J93,'Matriz Probabilidade Impacto'!$C$16:$D$20,2,FALSE))</f>
        <v/>
      </c>
      <c r="L93" s="1" t="str">
        <f t="shared" si="13"/>
        <v/>
      </c>
      <c r="M93" s="1" t="str">
        <f t="shared" si="14"/>
        <v/>
      </c>
      <c r="N93" s="1" t="str">
        <f t="shared" si="15"/>
        <v/>
      </c>
      <c r="O93" s="2"/>
      <c r="P93" s="1"/>
      <c r="Q93" s="1"/>
      <c r="R93" s="1"/>
      <c r="S93" s="1"/>
      <c r="T93" s="68" t="str">
        <f t="shared" si="16"/>
        <v/>
      </c>
      <c r="U93" s="68"/>
      <c r="V93" s="65" t="str">
        <f t="shared" si="17"/>
        <v/>
      </c>
      <c r="W93" s="63"/>
    </row>
    <row r="94" spans="2:23" s="10" customFormat="1" ht="15.75" thickBot="1" x14ac:dyDescent="0.3">
      <c r="B94" s="6">
        <v>90</v>
      </c>
      <c r="C94" s="9" t="s">
        <v>98</v>
      </c>
      <c r="D94" s="67"/>
      <c r="E94" s="67"/>
      <c r="F94" s="61"/>
      <c r="G94" s="62"/>
      <c r="H94" s="3"/>
      <c r="I94" s="4" t="str">
        <f>IF(H94="","",VLOOKUP(H94,'Matriz Probabilidade Impacto'!$C$5:$E$10,2,FALSE))</f>
        <v/>
      </c>
      <c r="J94" s="4"/>
      <c r="K94" s="4" t="str">
        <f>IF(J94="","",VLOOKUP(J94,'Matriz Probabilidade Impacto'!$C$16:$D$20,2,FALSE))</f>
        <v/>
      </c>
      <c r="L94" s="4" t="str">
        <f t="shared" si="3"/>
        <v/>
      </c>
      <c r="M94" s="4" t="str">
        <f t="shared" si="4"/>
        <v/>
      </c>
      <c r="N94" s="4" t="str">
        <f t="shared" si="5"/>
        <v/>
      </c>
      <c r="O94" s="3"/>
      <c r="P94" s="4"/>
      <c r="Q94" s="4"/>
      <c r="R94" s="4"/>
      <c r="S94" s="4"/>
      <c r="T94" s="67" t="str">
        <f t="shared" ref="T94:U94" si="18">IF(L94="","",IF(L94="Risco Baixo","monitorar o risco.",IF(L94="Risco Médio","monitorar o risco.",IF(L94="Risco Alto","",IF(L94="Risco Extremo","",)))))</f>
        <v/>
      </c>
      <c r="U94" s="67" t="str">
        <f t="shared" si="18"/>
        <v/>
      </c>
      <c r="V94" s="66" t="str">
        <f t="shared" ref="V94" si="19">IF(T94="monitorar o risco.","Contínuo","")</f>
        <v/>
      </c>
      <c r="W94" s="64"/>
    </row>
  </sheetData>
  <mergeCells count="18">
    <mergeCell ref="G2:H2"/>
    <mergeCell ref="B2:D2"/>
    <mergeCell ref="N6:N7"/>
    <mergeCell ref="B5:G5"/>
    <mergeCell ref="W6:W7"/>
    <mergeCell ref="O5:V5"/>
    <mergeCell ref="T6:V6"/>
    <mergeCell ref="B6:B7"/>
    <mergeCell ref="D6:D7"/>
    <mergeCell ref="E6:E7"/>
    <mergeCell ref="F6:F7"/>
    <mergeCell ref="G6:G7"/>
    <mergeCell ref="O6:R6"/>
    <mergeCell ref="H5:N5"/>
    <mergeCell ref="H6:I6"/>
    <mergeCell ref="J6:K6"/>
    <mergeCell ref="L6:M6"/>
    <mergeCell ref="C6:C7"/>
  </mergeCells>
  <conditionalFormatting sqref="I9 K9 H11:K94">
    <cfRule type="cellIs" dxfId="144" priority="1629" operator="equal">
      <formula>1</formula>
    </cfRule>
    <cfRule type="cellIs" dxfId="143" priority="1633" operator="equal">
      <formula>2</formula>
    </cfRule>
    <cfRule type="cellIs" dxfId="142" priority="1634" operator="equal">
      <formula>5</formula>
    </cfRule>
    <cfRule type="cellIs" dxfId="141" priority="1635" operator="equal">
      <formula>8</formula>
    </cfRule>
    <cfRule type="cellIs" dxfId="140" priority="1637" operator="equal">
      <formula>10</formula>
    </cfRule>
  </conditionalFormatting>
  <conditionalFormatting sqref="O9:S94">
    <cfRule type="cellIs" dxfId="139" priority="1600" operator="equal">
      <formula>"RB"</formula>
    </cfRule>
    <cfRule type="cellIs" dxfId="138" priority="1601" operator="equal">
      <formula>"RM"</formula>
    </cfRule>
    <cfRule type="cellIs" dxfId="137" priority="1602" operator="equal">
      <formula>"RA"</formula>
    </cfRule>
    <cfRule type="cellIs" dxfId="136" priority="1603" operator="equal">
      <formula>"RE"</formula>
    </cfRule>
  </conditionalFormatting>
  <conditionalFormatting sqref="H11:H94">
    <cfRule type="cellIs" dxfId="135" priority="1628" operator="equal">
      <formula>10</formula>
    </cfRule>
    <cfRule type="cellIs" dxfId="134" priority="1630" operator="equal">
      <formula>1</formula>
    </cfRule>
    <cfRule type="cellIs" dxfId="133" priority="1631" operator="equal">
      <formula>2</formula>
    </cfRule>
    <cfRule type="cellIs" dxfId="132" priority="1632" operator="equal">
      <formula>5</formula>
    </cfRule>
  </conditionalFormatting>
  <conditionalFormatting sqref="M9:M94">
    <cfRule type="cellIs" dxfId="131" priority="1554" operator="lessThan">
      <formula>10</formula>
    </cfRule>
    <cfRule type="cellIs" dxfId="130" priority="1555" operator="lessThan">
      <formula>40</formula>
    </cfRule>
    <cfRule type="cellIs" dxfId="129" priority="1556" operator="lessThan">
      <formula>80</formula>
    </cfRule>
    <cfRule type="cellIs" dxfId="128" priority="1557" operator="lessThan">
      <formula>101</formula>
    </cfRule>
  </conditionalFormatting>
  <conditionalFormatting sqref="L9 L11:L94">
    <cfRule type="cellIs" dxfId="127" priority="1550" operator="equal">
      <formula>"Risco Baixo"</formula>
    </cfRule>
    <cfRule type="cellIs" dxfId="126" priority="1551" operator="equal">
      <formula>"Risco Médio"</formula>
    </cfRule>
    <cfRule type="cellIs" dxfId="125" priority="1552" operator="equal">
      <formula>"Risco Alto"</formula>
    </cfRule>
    <cfRule type="cellIs" dxfId="124" priority="1553" operator="equal">
      <formula>"Risco Extremo"</formula>
    </cfRule>
  </conditionalFormatting>
  <conditionalFormatting sqref="N9:N94">
    <cfRule type="cellIs" dxfId="123" priority="1546" operator="equal">
      <formula>"Risco Baixo é tolerado. A ação de tratamento é Gerenciar o Risco."</formula>
    </cfRule>
    <cfRule type="cellIs" dxfId="122" priority="1547" operator="equal">
      <formula>"Risco Médio é tolerado. A ação de tratamento é Gerenciar o Risco."</formula>
    </cfRule>
    <cfRule type="cellIs" dxfId="121" priority="1548" operator="equal">
      <formula>"Risco Alto não é tolerado. Deverá ser criada ação de tratamento."</formula>
    </cfRule>
    <cfRule type="cellIs" dxfId="120" priority="1549" operator="equal">
      <formula>"Risco Extremo não é tolerado. Deverá ser criada ação de tratamento."</formula>
    </cfRule>
  </conditionalFormatting>
  <conditionalFormatting sqref="M9:M94">
    <cfRule type="cellIs" dxfId="119" priority="1525" operator="equal">
      <formula>""</formula>
    </cfRule>
    <cfRule type="cellIs" dxfId="118" priority="1538" operator="lessThan">
      <formula>10</formula>
    </cfRule>
    <cfRule type="cellIs" dxfId="117" priority="1539" operator="lessThan">
      <formula>40</formula>
    </cfRule>
    <cfRule type="cellIs" dxfId="116" priority="1540" operator="lessThan">
      <formula>80</formula>
    </cfRule>
    <cfRule type="cellIs" dxfId="115" priority="1541" operator="lessThan">
      <formula>101</formula>
    </cfRule>
  </conditionalFormatting>
  <conditionalFormatting sqref="L9 L11:L94">
    <cfRule type="cellIs" dxfId="114" priority="1526" operator="equal">
      <formula>""</formula>
    </cfRule>
    <cfRule type="cellIs" dxfId="113" priority="1534" operator="equal">
      <formula>"Risco Baixo"</formula>
    </cfRule>
    <cfRule type="cellIs" dxfId="112" priority="1535" operator="equal">
      <formula>"Risco Médio"</formula>
    </cfRule>
    <cfRule type="cellIs" dxfId="111" priority="1536" operator="equal">
      <formula>"Risco Alto"</formula>
    </cfRule>
    <cfRule type="cellIs" dxfId="110" priority="1537" operator="equal">
      <formula>"Risco Extremo"</formula>
    </cfRule>
  </conditionalFormatting>
  <conditionalFormatting sqref="N9:N94">
    <cfRule type="cellIs" dxfId="109" priority="1524" operator="equal">
      <formula>""</formula>
    </cfRule>
    <cfRule type="cellIs" dxfId="108" priority="1530" operator="equal">
      <formula>"Risco Baixo é tolerado. A ação de tratamento é Gerenciar o Risco."</formula>
    </cfRule>
    <cfRule type="cellIs" dxfId="107" priority="1531" operator="equal">
      <formula>"Risco Médio é tolerado. A ação de tratamento é Gerenciar o Risco."</formula>
    </cfRule>
    <cfRule type="cellIs" dxfId="106" priority="1532" operator="equal">
      <formula>"Risco Alto não é tolerado. Deverá ser criada ação de tratamento."</formula>
    </cfRule>
    <cfRule type="cellIs" dxfId="105" priority="1533" operator="equal">
      <formula>"Risco Extremo não é tolerado. Deverá ser criada ação de tratamento."</formula>
    </cfRule>
  </conditionalFormatting>
  <conditionalFormatting sqref="I9:I94 K9:K94">
    <cfRule type="cellIs" dxfId="104" priority="1528" operator="equal">
      <formula>""</formula>
    </cfRule>
  </conditionalFormatting>
  <conditionalFormatting sqref="M94 M9">
    <cfRule type="cellIs" dxfId="103" priority="1515" operator="equal">
      <formula>""</formula>
    </cfRule>
    <cfRule type="cellIs" dxfId="102" priority="1516" operator="lessThan">
      <formula>10</formula>
    </cfRule>
    <cfRule type="cellIs" dxfId="101" priority="1517" operator="lessThan">
      <formula>40</formula>
    </cfRule>
    <cfRule type="cellIs" dxfId="100" priority="1518" operator="lessThan">
      <formula>80</formula>
    </cfRule>
    <cfRule type="cellIs" dxfId="99" priority="1519" operator="lessThan">
      <formula>101</formula>
    </cfRule>
  </conditionalFormatting>
  <conditionalFormatting sqref="L94 L9">
    <cfRule type="cellIs" dxfId="98" priority="1510" operator="equal">
      <formula>""</formula>
    </cfRule>
    <cfRule type="cellIs" dxfId="97" priority="1511" operator="equal">
      <formula>"Risco Baixo"</formula>
    </cfRule>
    <cfRule type="cellIs" dxfId="96" priority="1512" operator="equal">
      <formula>"Risco Médio"</formula>
    </cfRule>
    <cfRule type="cellIs" dxfId="95" priority="1513" operator="equal">
      <formula>"Risco Alto"</formula>
    </cfRule>
    <cfRule type="cellIs" dxfId="94" priority="1514" operator="equal">
      <formula>"Risco Extremo"</formula>
    </cfRule>
  </conditionalFormatting>
  <conditionalFormatting sqref="N94 N9">
    <cfRule type="cellIs" dxfId="93" priority="1505" operator="equal">
      <formula>""</formula>
    </cfRule>
    <cfRule type="cellIs" dxfId="92" priority="1506" operator="equal">
      <formula>"Risco Baixo é tolerado. A ação de tratamento é Gerenciar o Risco."</formula>
    </cfRule>
    <cfRule type="cellIs" dxfId="91" priority="1507" operator="equal">
      <formula>"Risco Médio é tolerado. A ação de tratamento é Gerenciar o Risco."</formula>
    </cfRule>
    <cfRule type="cellIs" dxfId="90" priority="1508" operator="equal">
      <formula>"Risco Alto não é tolerado. Deverá ser criada ação de tratamento."</formula>
    </cfRule>
    <cfRule type="cellIs" dxfId="89" priority="1509" operator="equal">
      <formula>"Risco Extremo não é tolerado. Deverá ser criada ação de tratamento."</formula>
    </cfRule>
  </conditionalFormatting>
  <conditionalFormatting sqref="I94 I9">
    <cfRule type="cellIs" dxfId="88" priority="1504" operator="equal">
      <formula>""</formula>
    </cfRule>
  </conditionalFormatting>
  <conditionalFormatting sqref="K94 K9">
    <cfRule type="cellIs" dxfId="87" priority="1503" operator="equal">
      <formula>""</formula>
    </cfRule>
  </conditionalFormatting>
  <conditionalFormatting sqref="N9:N94">
    <cfRule type="cellIs" dxfId="86" priority="1484" operator="equal">
      <formula>""</formula>
    </cfRule>
    <cfRule type="cellIs" dxfId="85" priority="1485" operator="equal">
      <formula>"O risco baixo está dentro do apetite a riscos da UFPA, portanto, deve ser apenas monitorado."</formula>
    </cfRule>
    <cfRule type="cellIs" dxfId="84" priority="1486" operator="equal">
      <formula>"O risco médio está dentro do apetite a riscos da UFPA, portanto, deve ser apenas monitorado."</formula>
    </cfRule>
    <cfRule type="cellIs" dxfId="83" priority="1487" operator="equal">
      <formula>"O risco alto deverá ser priorizado para tratamento, pois está fora do limite de apetite tolerado."</formula>
    </cfRule>
    <cfRule type="cellIs" dxfId="82" priority="1488" operator="equal">
      <formula>"O risco extremo deverá ser priorizado para tratamento, pois está fora do limite de apetite tolerado."</formula>
    </cfRule>
  </conditionalFormatting>
  <conditionalFormatting sqref="I10 K10">
    <cfRule type="cellIs" dxfId="81" priority="133" operator="equal">
      <formula>1</formula>
    </cfRule>
    <cfRule type="cellIs" dxfId="80" priority="137" operator="equal">
      <formula>2</formula>
    </cfRule>
    <cfRule type="cellIs" dxfId="79" priority="138" operator="equal">
      <formula>5</formula>
    </cfRule>
    <cfRule type="cellIs" dxfId="78" priority="139" operator="equal">
      <formula>8</formula>
    </cfRule>
    <cfRule type="cellIs" dxfId="77" priority="140" operator="equal">
      <formula>10</formula>
    </cfRule>
  </conditionalFormatting>
  <conditionalFormatting sqref="L10">
    <cfRule type="cellIs" dxfId="76" priority="74" operator="equal">
      <formula>"Risco Baixo"</formula>
    </cfRule>
    <cfRule type="cellIs" dxfId="75" priority="75" operator="equal">
      <formula>"Risco Médio"</formula>
    </cfRule>
    <cfRule type="cellIs" dxfId="74" priority="76" operator="equal">
      <formula>"Risco Alto"</formula>
    </cfRule>
    <cfRule type="cellIs" dxfId="73" priority="77" operator="equal">
      <formula>"Risco Extremo"</formula>
    </cfRule>
  </conditionalFormatting>
  <conditionalFormatting sqref="L10">
    <cfRule type="cellIs" dxfId="72" priority="69" operator="equal">
      <formula>""</formula>
    </cfRule>
    <cfRule type="cellIs" dxfId="71" priority="70" operator="equal">
      <formula>"Risco Baixo"</formula>
    </cfRule>
    <cfRule type="cellIs" dxfId="70" priority="71" operator="equal">
      <formula>"Risco Médio"</formula>
    </cfRule>
    <cfRule type="cellIs" dxfId="69" priority="72" operator="equal">
      <formula>"Risco Alto"</formula>
    </cfRule>
    <cfRule type="cellIs" dxfId="68" priority="73" operator="equal">
      <formula>"Risco Extremo"</formula>
    </cfRule>
  </conditionalFormatting>
  <conditionalFormatting sqref="L10">
    <cfRule type="cellIs" dxfId="67" priority="64" operator="equal">
      <formula>""</formula>
    </cfRule>
    <cfRule type="cellIs" dxfId="66" priority="65" operator="equal">
      <formula>"Risco Baixo"</formula>
    </cfRule>
    <cfRule type="cellIs" dxfId="65" priority="66" operator="equal">
      <formula>"Risco Médio"</formula>
    </cfRule>
    <cfRule type="cellIs" dxfId="64" priority="67" operator="equal">
      <formula>"Risco Alto"</formula>
    </cfRule>
    <cfRule type="cellIs" dxfId="63" priority="68" operator="equal">
      <formula>"Risco Extremo"</formula>
    </cfRule>
  </conditionalFormatting>
  <conditionalFormatting sqref="H8:K8 H9:H10 J9:J10">
    <cfRule type="cellIs" dxfId="62" priority="56" operator="equal">
      <formula>1</formula>
    </cfRule>
    <cfRule type="cellIs" dxfId="61" priority="60" operator="equal">
      <formula>2</formula>
    </cfRule>
    <cfRule type="cellIs" dxfId="60" priority="61" operator="equal">
      <formula>5</formula>
    </cfRule>
    <cfRule type="cellIs" dxfId="59" priority="62" operator="equal">
      <formula>8</formula>
    </cfRule>
    <cfRule type="cellIs" dxfId="58" priority="63" operator="equal">
      <formula>10</formula>
    </cfRule>
  </conditionalFormatting>
  <conditionalFormatting sqref="O8:S8">
    <cfRule type="cellIs" dxfId="57" priority="51" operator="equal">
      <formula>"RB"</formula>
    </cfRule>
    <cfRule type="cellIs" dxfId="56" priority="52" operator="equal">
      <formula>"RM"</formula>
    </cfRule>
    <cfRule type="cellIs" dxfId="55" priority="53" operator="equal">
      <formula>"RA"</formula>
    </cfRule>
    <cfRule type="cellIs" dxfId="54" priority="54" operator="equal">
      <formula>"RE"</formula>
    </cfRule>
  </conditionalFormatting>
  <conditionalFormatting sqref="H8:H10">
    <cfRule type="cellIs" dxfId="53" priority="55" operator="equal">
      <formula>10</formula>
    </cfRule>
    <cfRule type="cellIs" dxfId="52" priority="57" operator="equal">
      <formula>1</formula>
    </cfRule>
    <cfRule type="cellIs" dxfId="51" priority="58" operator="equal">
      <formula>2</formula>
    </cfRule>
    <cfRule type="cellIs" dxfId="50" priority="59" operator="equal">
      <formula>5</formula>
    </cfRule>
  </conditionalFormatting>
  <conditionalFormatting sqref="M8">
    <cfRule type="cellIs" dxfId="49" priority="47" operator="lessThan">
      <formula>10</formula>
    </cfRule>
    <cfRule type="cellIs" dxfId="48" priority="48" operator="lessThan">
      <formula>40</formula>
    </cfRule>
    <cfRule type="cellIs" dxfId="47" priority="49" operator="lessThan">
      <formula>80</formula>
    </cfRule>
    <cfRule type="cellIs" dxfId="46" priority="50" operator="lessThan">
      <formula>101</formula>
    </cfRule>
  </conditionalFormatting>
  <conditionalFormatting sqref="L8">
    <cfRule type="cellIs" dxfId="45" priority="43" operator="equal">
      <formula>"Risco Baixo"</formula>
    </cfRule>
    <cfRule type="cellIs" dxfId="44" priority="44" operator="equal">
      <formula>"Risco Médio"</formula>
    </cfRule>
    <cfRule type="cellIs" dxfId="43" priority="45" operator="equal">
      <formula>"Risco Alto"</formula>
    </cfRule>
    <cfRule type="cellIs" dxfId="42" priority="46" operator="equal">
      <formula>"Risco Extremo"</formula>
    </cfRule>
  </conditionalFormatting>
  <conditionalFormatting sqref="N8">
    <cfRule type="cellIs" dxfId="41" priority="39" operator="equal">
      <formula>"Risco Baixo é tolerado. A ação de tratamento é Gerenciar o Risco."</formula>
    </cfRule>
    <cfRule type="cellIs" dxfId="40" priority="40" operator="equal">
      <formula>"Risco Médio é tolerado. A ação de tratamento é Gerenciar o Risco."</formula>
    </cfRule>
    <cfRule type="cellIs" dxfId="39" priority="41" operator="equal">
      <formula>"Risco Alto não é tolerado. Deverá ser criada ação de tratamento."</formula>
    </cfRule>
    <cfRule type="cellIs" dxfId="38" priority="42" operator="equal">
      <formula>"Risco Extremo não é tolerado. Deverá ser criada ação de tratamento."</formula>
    </cfRule>
  </conditionalFormatting>
  <conditionalFormatting sqref="M8">
    <cfRule type="cellIs" dxfId="37" priority="24" operator="equal">
      <formula>""</formula>
    </cfRule>
    <cfRule type="cellIs" dxfId="36" priority="35" operator="lessThan">
      <formula>10</formula>
    </cfRule>
    <cfRule type="cellIs" dxfId="35" priority="36" operator="lessThan">
      <formula>40</formula>
    </cfRule>
    <cfRule type="cellIs" dxfId="34" priority="37" operator="lessThan">
      <formula>80</formula>
    </cfRule>
    <cfRule type="cellIs" dxfId="33" priority="38" operator="lessThan">
      <formula>101</formula>
    </cfRule>
  </conditionalFormatting>
  <conditionalFormatting sqref="L8">
    <cfRule type="cellIs" dxfId="32" priority="25" operator="equal">
      <formula>""</formula>
    </cfRule>
    <cfRule type="cellIs" dxfId="31" priority="31" operator="equal">
      <formula>"Risco Baixo"</formula>
    </cfRule>
    <cfRule type="cellIs" dxfId="30" priority="32" operator="equal">
      <formula>"Risco Médio"</formula>
    </cfRule>
    <cfRule type="cellIs" dxfId="29" priority="33" operator="equal">
      <formula>"Risco Alto"</formula>
    </cfRule>
    <cfRule type="cellIs" dxfId="28" priority="34" operator="equal">
      <formula>"Risco Extremo"</formula>
    </cfRule>
  </conditionalFormatting>
  <conditionalFormatting sqref="N8">
    <cfRule type="cellIs" dxfId="27" priority="23" operator="equal">
      <formula>""</formula>
    </cfRule>
    <cfRule type="cellIs" dxfId="26" priority="27" operator="equal">
      <formula>"Risco Baixo é tolerado. A ação de tratamento é Gerenciar o Risco."</formula>
    </cfRule>
    <cfRule type="cellIs" dxfId="25" priority="28" operator="equal">
      <formula>"Risco Médio é tolerado. A ação de tratamento é Gerenciar o Risco."</formula>
    </cfRule>
    <cfRule type="cellIs" dxfId="24" priority="29" operator="equal">
      <formula>"Risco Alto não é tolerado. Deverá ser criada ação de tratamento."</formula>
    </cfRule>
    <cfRule type="cellIs" dxfId="23" priority="30" operator="equal">
      <formula>"Risco Extremo não é tolerado. Deverá ser criada ação de tratamento."</formula>
    </cfRule>
  </conditionalFormatting>
  <conditionalFormatting sqref="K8 I8">
    <cfRule type="cellIs" dxfId="22" priority="26" operator="equal">
      <formula>""</formula>
    </cfRule>
  </conditionalFormatting>
  <conditionalFormatting sqref="M8">
    <cfRule type="cellIs" dxfId="21" priority="18" operator="equal">
      <formula>""</formula>
    </cfRule>
    <cfRule type="cellIs" dxfId="20" priority="19" operator="lessThan">
      <formula>10</formula>
    </cfRule>
    <cfRule type="cellIs" dxfId="19" priority="20" operator="lessThan">
      <formula>40</formula>
    </cfRule>
    <cfRule type="cellIs" dxfId="18" priority="21" operator="lessThan">
      <formula>80</formula>
    </cfRule>
    <cfRule type="cellIs" dxfId="17" priority="22" operator="lessThan">
      <formula>101</formula>
    </cfRule>
  </conditionalFormatting>
  <conditionalFormatting sqref="L8">
    <cfRule type="cellIs" dxfId="16" priority="13" operator="equal">
      <formula>""</formula>
    </cfRule>
    <cfRule type="cellIs" dxfId="15" priority="14" operator="equal">
      <formula>"Risco Baixo"</formula>
    </cfRule>
    <cfRule type="cellIs" dxfId="14" priority="15" operator="equal">
      <formula>"Risco Médio"</formula>
    </cfRule>
    <cfRule type="cellIs" dxfId="13" priority="16" operator="equal">
      <formula>"Risco Alto"</formula>
    </cfRule>
    <cfRule type="cellIs" dxfId="12" priority="17" operator="equal">
      <formula>"Risco Extremo"</formula>
    </cfRule>
  </conditionalFormatting>
  <conditionalFormatting sqref="N8">
    <cfRule type="cellIs" dxfId="11" priority="8" operator="equal">
      <formula>""</formula>
    </cfRule>
    <cfRule type="cellIs" dxfId="10" priority="9" operator="equal">
      <formula>"Risco Baixo é tolerado. A ação de tratamento é Gerenciar o Risco."</formula>
    </cfRule>
    <cfRule type="cellIs" dxfId="9" priority="10" operator="equal">
      <formula>"Risco Médio é tolerado. A ação de tratamento é Gerenciar o Risco."</formula>
    </cfRule>
    <cfRule type="cellIs" dxfId="8" priority="11" operator="equal">
      <formula>"Risco Alto não é tolerado. Deverá ser criada ação de tratamento."</formula>
    </cfRule>
    <cfRule type="cellIs" dxfId="7" priority="12" operator="equal">
      <formula>"Risco Extremo não é tolerado. Deverá ser criada ação de tratamento."</formula>
    </cfRule>
  </conditionalFormatting>
  <conditionalFormatting sqref="I8">
    <cfRule type="cellIs" dxfId="6" priority="7" operator="equal">
      <formula>""</formula>
    </cfRule>
  </conditionalFormatting>
  <conditionalFormatting sqref="K8">
    <cfRule type="cellIs" dxfId="5" priority="6" operator="equal">
      <formula>""</formula>
    </cfRule>
  </conditionalFormatting>
  <conditionalFormatting sqref="N8">
    <cfRule type="cellIs" dxfId="4" priority="1" operator="equal">
      <formula>""</formula>
    </cfRule>
    <cfRule type="cellIs" dxfId="3" priority="2" operator="equal">
      <formula>"O risco baixo está dentro do apetite a riscos da UFPA, portanto, deve ser apenas monitorado."</formula>
    </cfRule>
    <cfRule type="cellIs" dxfId="2" priority="3" operator="equal">
      <formula>"O risco médio está dentro do apetite a riscos da UFPA, portanto, deve ser apenas monitorado."</formula>
    </cfRule>
    <cfRule type="cellIs" dxfId="1" priority="4" operator="equal">
      <formula>"O risco alto deverá ser priorizado para tratamento, pois está fora do limite de apetite tolerado."</formula>
    </cfRule>
    <cfRule type="cellIs" dxfId="0" priority="5" operator="equal">
      <formula>"O risco extremo deverá ser priorizado para tratamento, pois está fora do limite de apetite tolerado."</formula>
    </cfRule>
  </conditionalFormatting>
  <dataValidations disablePrompts="1" count="3">
    <dataValidation type="list" allowBlank="1" showInputMessage="1" showErrorMessage="1" sqref="O8:S94" xr:uid="{00000000-0002-0000-0200-000000000000}">
      <formula1>"Sim,Não"</formula1>
    </dataValidation>
    <dataValidation type="list" allowBlank="1" showInputMessage="1" showErrorMessage="1" sqref="H8:H94" xr:uid="{00000000-0002-0000-0200-000001000000}">
      <formula1>"Muito Baixa,Baixa,Média,Alta,Muito Alta"</formula1>
    </dataValidation>
    <dataValidation type="list" allowBlank="1" showInputMessage="1" showErrorMessage="1" sqref="J8:J94" xr:uid="{00000000-0002-0000-0200-000002000000}">
      <formula1>"Muito Baixo,Baixo,Médio,Alto,Muito Alto"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E21"/>
  <sheetViews>
    <sheetView showGridLines="0" topLeftCell="A13" workbookViewId="0">
      <selection activeCell="D8" sqref="D8"/>
    </sheetView>
  </sheetViews>
  <sheetFormatPr defaultColWidth="9.140625" defaultRowHeight="15.75" x14ac:dyDescent="0.25"/>
  <cols>
    <col min="1" max="1" width="9.140625" style="19"/>
    <col min="2" max="2" width="1.140625" style="19" customWidth="1"/>
    <col min="3" max="3" width="22.5703125" style="19" customWidth="1"/>
    <col min="4" max="4" width="9.28515625" style="19" customWidth="1"/>
    <col min="5" max="5" width="62.85546875" style="19" customWidth="1"/>
    <col min="6" max="6" width="1.140625" style="19" customWidth="1"/>
    <col min="7" max="7" width="9.140625" style="19"/>
    <col min="8" max="9" width="9.140625" style="19" customWidth="1"/>
    <col min="10" max="16384" width="9.140625" style="19"/>
  </cols>
  <sheetData>
    <row r="3" spans="3:5" ht="4.5" customHeight="1" thickBot="1" x14ac:dyDescent="0.3"/>
    <row r="4" spans="3:5" ht="16.5" thickBot="1" x14ac:dyDescent="0.3">
      <c r="C4" s="105" t="s">
        <v>73</v>
      </c>
      <c r="D4" s="106"/>
      <c r="E4" s="107"/>
    </row>
    <row r="5" spans="3:5" ht="16.5" thickBot="1" x14ac:dyDescent="0.3">
      <c r="C5" s="21" t="s">
        <v>0</v>
      </c>
      <c r="D5" s="22" t="s">
        <v>1</v>
      </c>
      <c r="E5" s="23" t="s">
        <v>70</v>
      </c>
    </row>
    <row r="6" spans="3:5" ht="49.5" customHeight="1" x14ac:dyDescent="0.25">
      <c r="C6" s="31" t="s">
        <v>4</v>
      </c>
      <c r="D6" s="24">
        <v>1</v>
      </c>
      <c r="E6" s="25" t="s">
        <v>75</v>
      </c>
    </row>
    <row r="7" spans="3:5" ht="49.5" customHeight="1" x14ac:dyDescent="0.25">
      <c r="C7" s="32" t="s">
        <v>2</v>
      </c>
      <c r="D7" s="26">
        <v>2</v>
      </c>
      <c r="E7" s="27" t="s">
        <v>76</v>
      </c>
    </row>
    <row r="8" spans="3:5" ht="49.5" customHeight="1" x14ac:dyDescent="0.25">
      <c r="C8" s="33" t="s">
        <v>3</v>
      </c>
      <c r="D8" s="26">
        <v>5</v>
      </c>
      <c r="E8" s="27" t="s">
        <v>77</v>
      </c>
    </row>
    <row r="9" spans="3:5" ht="49.5" customHeight="1" x14ac:dyDescent="0.25">
      <c r="C9" s="34" t="s">
        <v>82</v>
      </c>
      <c r="D9" s="26">
        <v>8</v>
      </c>
      <c r="E9" s="27" t="s">
        <v>78</v>
      </c>
    </row>
    <row r="10" spans="3:5" ht="49.5" customHeight="1" thickBot="1" x14ac:dyDescent="0.3">
      <c r="C10" s="35" t="s">
        <v>5</v>
      </c>
      <c r="D10" s="28">
        <v>10</v>
      </c>
      <c r="E10" s="29" t="s">
        <v>88</v>
      </c>
    </row>
    <row r="11" spans="3:5" ht="4.5" customHeight="1" x14ac:dyDescent="0.25"/>
    <row r="13" spans="3:5" ht="4.5" customHeight="1" thickBot="1" x14ac:dyDescent="0.3"/>
    <row r="14" spans="3:5" ht="16.5" thickBot="1" x14ac:dyDescent="0.3">
      <c r="C14" s="105" t="s">
        <v>74</v>
      </c>
      <c r="D14" s="106"/>
      <c r="E14" s="107"/>
    </row>
    <row r="15" spans="3:5" ht="16.5" thickBot="1" x14ac:dyDescent="0.3">
      <c r="C15" s="21" t="s">
        <v>11</v>
      </c>
      <c r="D15" s="22" t="s">
        <v>1</v>
      </c>
      <c r="E15" s="23" t="s">
        <v>70</v>
      </c>
    </row>
    <row r="16" spans="3:5" ht="49.5" customHeight="1" x14ac:dyDescent="0.25">
      <c r="C16" s="31" t="s">
        <v>6</v>
      </c>
      <c r="D16" s="24">
        <v>1</v>
      </c>
      <c r="E16" s="25" t="s">
        <v>72</v>
      </c>
    </row>
    <row r="17" spans="3:5" ht="49.5" customHeight="1" x14ac:dyDescent="0.25">
      <c r="C17" s="32" t="s">
        <v>7</v>
      </c>
      <c r="D17" s="26">
        <v>2</v>
      </c>
      <c r="E17" s="27" t="s">
        <v>71</v>
      </c>
    </row>
    <row r="18" spans="3:5" ht="49.5" customHeight="1" x14ac:dyDescent="0.25">
      <c r="C18" s="33" t="s">
        <v>8</v>
      </c>
      <c r="D18" s="26">
        <v>5</v>
      </c>
      <c r="E18" s="27" t="s">
        <v>79</v>
      </c>
    </row>
    <row r="19" spans="3:5" ht="49.5" customHeight="1" x14ac:dyDescent="0.25">
      <c r="C19" s="34" t="s">
        <v>9</v>
      </c>
      <c r="D19" s="26">
        <v>8</v>
      </c>
      <c r="E19" s="27" t="s">
        <v>80</v>
      </c>
    </row>
    <row r="20" spans="3:5" ht="49.5" customHeight="1" thickBot="1" x14ac:dyDescent="0.3">
      <c r="C20" s="35" t="s">
        <v>10</v>
      </c>
      <c r="D20" s="28">
        <v>10</v>
      </c>
      <c r="E20" s="29" t="s">
        <v>81</v>
      </c>
    </row>
    <row r="21" spans="3:5" ht="4.5" customHeight="1" x14ac:dyDescent="0.25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9"/>
  <sheetViews>
    <sheetView showGridLines="0" workbookViewId="0">
      <selection activeCell="C29" sqref="C29"/>
    </sheetView>
  </sheetViews>
  <sheetFormatPr defaultColWidth="9.140625" defaultRowHeight="15" x14ac:dyDescent="0.25"/>
  <cols>
    <col min="1" max="1" width="9.140625" style="20"/>
    <col min="2" max="2" width="0.5703125" style="20" customWidth="1"/>
    <col min="3" max="3" width="26.42578125" style="20" customWidth="1"/>
    <col min="4" max="4" width="32.5703125" style="20" customWidth="1"/>
    <col min="5" max="5" width="0.5703125" style="20" customWidth="1"/>
    <col min="6" max="16384" width="9.140625" style="20"/>
  </cols>
  <sheetData>
    <row r="2" spans="3:4" ht="5.25" customHeight="1" thickBot="1" x14ac:dyDescent="0.3"/>
    <row r="3" spans="3:4" s="30" customFormat="1" ht="16.5" thickBot="1" x14ac:dyDescent="0.3">
      <c r="C3" s="105" t="s">
        <v>86</v>
      </c>
      <c r="D3" s="107"/>
    </row>
    <row r="4" spans="3:4" ht="15.75" x14ac:dyDescent="0.25">
      <c r="C4" s="36" t="s">
        <v>13</v>
      </c>
      <c r="D4" s="37" t="s">
        <v>12</v>
      </c>
    </row>
    <row r="5" spans="3:4" ht="33.75" customHeight="1" x14ac:dyDescent="0.25">
      <c r="C5" s="32" t="s">
        <v>14</v>
      </c>
      <c r="D5" s="38" t="s">
        <v>89</v>
      </c>
    </row>
    <row r="6" spans="3:4" ht="33.75" customHeight="1" x14ac:dyDescent="0.25">
      <c r="C6" s="33" t="s">
        <v>15</v>
      </c>
      <c r="D6" s="38" t="s">
        <v>90</v>
      </c>
    </row>
    <row r="7" spans="3:4" ht="33.75" customHeight="1" x14ac:dyDescent="0.25">
      <c r="C7" s="34" t="s">
        <v>16</v>
      </c>
      <c r="D7" s="38" t="s">
        <v>91</v>
      </c>
    </row>
    <row r="8" spans="3:4" ht="33.75" customHeight="1" thickBot="1" x14ac:dyDescent="0.3">
      <c r="C8" s="35" t="s">
        <v>17</v>
      </c>
      <c r="D8" s="39" t="s">
        <v>18</v>
      </c>
    </row>
    <row r="9" spans="3:4" ht="5.25" customHeight="1" x14ac:dyDescent="0.25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J12"/>
  <sheetViews>
    <sheetView showGridLines="0" workbookViewId="0">
      <selection activeCell="C29" sqref="C29"/>
    </sheetView>
  </sheetViews>
  <sheetFormatPr defaultColWidth="9.140625" defaultRowHeight="15.75" x14ac:dyDescent="0.25"/>
  <cols>
    <col min="1" max="1" width="9.140625" style="19"/>
    <col min="2" max="2" width="1" style="19" customWidth="1"/>
    <col min="3" max="3" width="3.140625" style="19" customWidth="1"/>
    <col min="4" max="4" width="8.28515625" style="19" customWidth="1"/>
    <col min="5" max="5" width="0.7109375" style="19" customWidth="1"/>
    <col min="6" max="10" width="8.28515625" style="19" customWidth="1"/>
    <col min="11" max="11" width="1" style="19" customWidth="1"/>
    <col min="12" max="16384" width="9.140625" style="19"/>
  </cols>
  <sheetData>
    <row r="2" spans="3:10" ht="4.5" customHeight="1" thickBot="1" x14ac:dyDescent="0.3"/>
    <row r="3" spans="3:10" ht="16.5" thickBot="1" x14ac:dyDescent="0.3">
      <c r="C3" s="105" t="s">
        <v>87</v>
      </c>
      <c r="D3" s="106"/>
      <c r="E3" s="106"/>
      <c r="F3" s="106"/>
      <c r="G3" s="106"/>
      <c r="H3" s="106"/>
      <c r="I3" s="106"/>
      <c r="J3" s="107"/>
    </row>
    <row r="4" spans="3:10" ht="33.75" customHeight="1" x14ac:dyDescent="0.25">
      <c r="C4" s="108" t="s">
        <v>19</v>
      </c>
      <c r="D4" s="40" t="s">
        <v>21</v>
      </c>
      <c r="E4" s="41"/>
      <c r="F4" s="50" t="s">
        <v>26</v>
      </c>
      <c r="G4" s="50" t="s">
        <v>40</v>
      </c>
      <c r="H4" s="51" t="s">
        <v>37</v>
      </c>
      <c r="I4" s="52" t="s">
        <v>43</v>
      </c>
      <c r="J4" s="53" t="s">
        <v>44</v>
      </c>
    </row>
    <row r="5" spans="3:10" ht="33.75" customHeight="1" x14ac:dyDescent="0.25">
      <c r="C5" s="108"/>
      <c r="D5" s="42" t="s">
        <v>22</v>
      </c>
      <c r="E5" s="41"/>
      <c r="F5" s="54" t="s">
        <v>27</v>
      </c>
      <c r="G5" s="55" t="s">
        <v>41</v>
      </c>
      <c r="H5" s="56" t="s">
        <v>38</v>
      </c>
      <c r="I5" s="56" t="s">
        <v>39</v>
      </c>
      <c r="J5" s="57" t="s">
        <v>43</v>
      </c>
    </row>
    <row r="6" spans="3:10" ht="33.75" customHeight="1" x14ac:dyDescent="0.25">
      <c r="C6" s="108"/>
      <c r="D6" s="44" t="s">
        <v>23</v>
      </c>
      <c r="E6" s="41"/>
      <c r="F6" s="54" t="s">
        <v>28</v>
      </c>
      <c r="G6" s="55" t="s">
        <v>26</v>
      </c>
      <c r="H6" s="55" t="s">
        <v>42</v>
      </c>
      <c r="I6" s="56" t="s">
        <v>38</v>
      </c>
      <c r="J6" s="58" t="s">
        <v>37</v>
      </c>
    </row>
    <row r="7" spans="3:10" ht="33.75" customHeight="1" x14ac:dyDescent="0.25">
      <c r="C7" s="108"/>
      <c r="D7" s="43" t="s">
        <v>24</v>
      </c>
      <c r="E7" s="41"/>
      <c r="F7" s="54" t="s">
        <v>29</v>
      </c>
      <c r="G7" s="54" t="s">
        <v>31</v>
      </c>
      <c r="H7" s="55" t="s">
        <v>26</v>
      </c>
      <c r="I7" s="55" t="s">
        <v>41</v>
      </c>
      <c r="J7" s="59" t="s">
        <v>40</v>
      </c>
    </row>
    <row r="8" spans="3:10" ht="33.75" customHeight="1" x14ac:dyDescent="0.25">
      <c r="C8" s="109"/>
      <c r="D8" s="46" t="s">
        <v>25</v>
      </c>
      <c r="E8" s="41"/>
      <c r="F8" s="54" t="s">
        <v>30</v>
      </c>
      <c r="G8" s="54" t="s">
        <v>29</v>
      </c>
      <c r="H8" s="54" t="s">
        <v>28</v>
      </c>
      <c r="I8" s="54" t="s">
        <v>27</v>
      </c>
      <c r="J8" s="59" t="s">
        <v>26</v>
      </c>
    </row>
    <row r="9" spans="3:10" ht="3.75" customHeight="1" x14ac:dyDescent="0.25">
      <c r="C9" s="47"/>
      <c r="D9" s="41"/>
      <c r="E9" s="41"/>
      <c r="F9" s="41"/>
      <c r="G9" s="41"/>
      <c r="H9" s="41"/>
      <c r="I9" s="41"/>
      <c r="J9" s="48"/>
    </row>
    <row r="10" spans="3:10" ht="33.75" customHeight="1" x14ac:dyDescent="0.25">
      <c r="C10" s="112"/>
      <c r="D10" s="113"/>
      <c r="E10" s="41"/>
      <c r="F10" s="46" t="s">
        <v>32</v>
      </c>
      <c r="G10" s="43" t="s">
        <v>33</v>
      </c>
      <c r="H10" s="44" t="s">
        <v>34</v>
      </c>
      <c r="I10" s="42" t="s">
        <v>35</v>
      </c>
      <c r="J10" s="45" t="s">
        <v>36</v>
      </c>
    </row>
    <row r="11" spans="3:10" ht="16.5" customHeight="1" thickBot="1" x14ac:dyDescent="0.3">
      <c r="C11" s="114"/>
      <c r="D11" s="115"/>
      <c r="E11" s="49"/>
      <c r="F11" s="110" t="s">
        <v>20</v>
      </c>
      <c r="G11" s="110"/>
      <c r="H11" s="110"/>
      <c r="I11" s="110"/>
      <c r="J11" s="111"/>
    </row>
    <row r="12" spans="3:10" ht="4.5" customHeight="1" x14ac:dyDescent="0.25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topLeftCell="J1" zoomScale="150" zoomScaleNormal="150" workbookViewId="0">
      <selection activeCell="T20" sqref="T20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1"/>
  <sheetViews>
    <sheetView showGridLines="0" topLeftCell="B1" zoomScale="115" zoomScaleNormal="115" zoomScaleSheetLayoutView="70" workbookViewId="0">
      <pane ySplit="5" topLeftCell="A6" activePane="bottomLeft" state="frozen"/>
      <selection pane="bottomLeft" activeCell="F11" sqref="F11"/>
    </sheetView>
  </sheetViews>
  <sheetFormatPr defaultRowHeight="15" x14ac:dyDescent="0.25"/>
  <cols>
    <col min="1" max="1" width="3.28515625" customWidth="1"/>
    <col min="2" max="2" width="8.140625" customWidth="1"/>
    <col min="3" max="3" width="38.5703125" customWidth="1"/>
    <col min="4" max="4" width="34.42578125" customWidth="1"/>
    <col min="5" max="5" width="16.5703125" customWidth="1"/>
    <col min="6" max="6" width="41" customWidth="1"/>
    <col min="7" max="7" width="23.140625" bestFit="1" customWidth="1"/>
    <col min="8" max="8" width="21.42578125" customWidth="1"/>
  </cols>
  <sheetData>
    <row r="1" spans="2:8" ht="10.5" customHeight="1" x14ac:dyDescent="0.25"/>
    <row r="2" spans="2:8" ht="6" customHeight="1" x14ac:dyDescent="0.25"/>
    <row r="3" spans="2:8" ht="9" customHeight="1" thickBot="1" x14ac:dyDescent="0.3"/>
    <row r="4" spans="2:8" ht="21.75" customHeight="1" x14ac:dyDescent="0.25">
      <c r="B4" s="120" t="s">
        <v>95</v>
      </c>
      <c r="C4" s="121" t="s">
        <v>46</v>
      </c>
      <c r="D4" s="121" t="s">
        <v>48</v>
      </c>
      <c r="E4" s="122" t="s">
        <v>96</v>
      </c>
      <c r="F4" s="116" t="s">
        <v>97</v>
      </c>
      <c r="G4" s="116" t="s">
        <v>94</v>
      </c>
      <c r="H4" s="118" t="s">
        <v>55</v>
      </c>
    </row>
    <row r="5" spans="2:8" ht="45" customHeight="1" x14ac:dyDescent="0.25">
      <c r="B5" s="85"/>
      <c r="C5" s="86"/>
      <c r="D5" s="86"/>
      <c r="E5" s="123"/>
      <c r="F5" s="117"/>
      <c r="G5" s="117"/>
      <c r="H5" s="119"/>
    </row>
    <row r="6" spans="2:8" s="10" customFormat="1" ht="45" x14ac:dyDescent="0.25">
      <c r="B6" s="5">
        <v>1</v>
      </c>
      <c r="C6" s="74" t="str">
        <f>IF('Planilha de Gestão de Riscos'!C8=0,"",'Planilha de Gestão de Riscos'!C8)</f>
        <v xml:space="preserve">Implementar autoavaliação dos PPGs 
 </v>
      </c>
      <c r="D6" s="8" t="str">
        <f>IF('Planilha de Gestão de Riscos'!E8=0,"",'Planilha de Gestão de Riscos'!E8)</f>
        <v>Identificar tardiamente falhas ou distorções na consecução dos objetivos</v>
      </c>
      <c r="E6" s="8" t="str">
        <f>IF('Planilha de Gestão de Riscos'!L8=0,"",'Planilha de Gestão de Riscos'!L8)</f>
        <v>Risco Médio</v>
      </c>
      <c r="F6" s="8" t="str">
        <f>IF('Planilha de Gestão de Riscos'!T8=0,"",'Planilha de Gestão de Riscos'!T8)</f>
        <v>monitorar o risco.</v>
      </c>
      <c r="G6" s="8" t="str">
        <f>IF('Planilha de Gestão de Riscos'!U8=0,"",'Planilha de Gestão de Riscos'!U8)</f>
        <v>Programas de Pós Graduações.</v>
      </c>
      <c r="H6" s="70" t="str">
        <f>IF('Planilha de Gestão de Riscos'!V8=0,"",'Planilha de Gestão de Riscos'!V8)</f>
        <v>Contínuo</v>
      </c>
    </row>
    <row r="7" spans="2:8" s="10" customFormat="1" ht="90" x14ac:dyDescent="0.25">
      <c r="B7" s="5">
        <v>2</v>
      </c>
      <c r="C7" s="74" t="str">
        <f>IF('Planilha de Gestão de Riscos'!C9=0,"",'Planilha de Gestão de Riscos'!C9)</f>
        <v xml:space="preserve">Promover visitas técnica de docentes da Unidade a instituições internacionais e/ou nacional de referência 
</v>
      </c>
      <c r="D7" s="8" t="str">
        <f>IF('Planilha de Gestão de Riscos'!E9=0,"",'Planilha de Gestão de Riscos'!E9)</f>
        <v>Falta de recursos financeiros para o atendimento do objeto</v>
      </c>
      <c r="E7" s="8" t="str">
        <f>IF('Planilha de Gestão de Riscos'!L9=0,"",'Planilha de Gestão de Riscos'!L9)</f>
        <v>Risco Alto</v>
      </c>
      <c r="F7" s="8" t="str">
        <f>IF('Planilha de Gestão de Riscos'!T9=0,"",'Planilha de Gestão de Riscos'!T9)</f>
        <v xml:space="preserve">1-Pautar regularmente em reuniões do colegiado a importância do tema, e buscar soluções plausíveis; 2- Pesquisar editais internacionais que tenham destinação de recursos para intercâmbios; 3- Submeter projeto aos editais com essa natureza. </v>
      </c>
      <c r="G7" s="8" t="str">
        <f>IF('Planilha de Gestão de Riscos'!U9=0,"",'Planilha de Gestão de Riscos'!U9)</f>
        <v>Programas de Pós Graduações.</v>
      </c>
      <c r="H7" s="70" t="str">
        <f>IF('Planilha de Gestão de Riscos'!V9=0,"",'Planilha de Gestão de Riscos'!V9)</f>
        <v>Contínuo</v>
      </c>
    </row>
    <row r="8" spans="2:8" s="10" customFormat="1" ht="45" x14ac:dyDescent="0.25">
      <c r="B8" s="5">
        <v>3</v>
      </c>
      <c r="C8" s="74" t="str">
        <f>IF('Planilha de Gestão de Riscos'!C10=0,"",'Planilha de Gestão de Riscos'!C10)</f>
        <v xml:space="preserve">Enviar e receber discentes para estágios nos PPGs
</v>
      </c>
      <c r="D8" s="8" t="str">
        <f>IF('Planilha de Gestão de Riscos'!E10=0,"",'Planilha de Gestão de Riscos'!E10)</f>
        <v>Falta de recursos financeiros e articulação interna  para o atendimento do objeto</v>
      </c>
      <c r="E8" s="8" t="str">
        <f>IF('Planilha de Gestão de Riscos'!L10=0,"",'Planilha de Gestão de Riscos'!L10)</f>
        <v>Risco Médio</v>
      </c>
      <c r="F8" s="8" t="str">
        <f>IF('Planilha de Gestão de Riscos'!T10=0,"",'Planilha de Gestão de Riscos'!T10)</f>
        <v>monitorar o risco.</v>
      </c>
      <c r="G8" s="8" t="str">
        <f>IF('Planilha de Gestão de Riscos'!U10=0,"",'Planilha de Gestão de Riscos'!U10)</f>
        <v>Programas de Pós Graduações.</v>
      </c>
      <c r="H8" s="70" t="str">
        <f>IF('Planilha de Gestão de Riscos'!V10=0,"",'Planilha de Gestão de Riscos'!V10)</f>
        <v>Contínuo</v>
      </c>
    </row>
    <row r="9" spans="2:8" s="10" customFormat="1" ht="30" x14ac:dyDescent="0.25">
      <c r="B9" s="5">
        <v>4</v>
      </c>
      <c r="C9" s="74" t="str">
        <f>IF('Planilha de Gestão de Riscos'!C11=0,"",'Planilha de Gestão de Riscos'!C11)</f>
        <v>Buscar participação em projetos com parceiros internacionais.</v>
      </c>
      <c r="D9" s="8" t="str">
        <f>IF('Planilha de Gestão de Riscos'!E11=0,"",'Planilha de Gestão de Riscos'!E11)</f>
        <v>Impossibilidade de fazer parcerias internacinais</v>
      </c>
      <c r="E9" s="8" t="str">
        <f>IF('Planilha de Gestão de Riscos'!L11=0,"",'Planilha de Gestão de Riscos'!L11)</f>
        <v>Risco Médio</v>
      </c>
      <c r="F9" s="8" t="str">
        <f>IF('Planilha de Gestão de Riscos'!T11=0,"",'Planilha de Gestão de Riscos'!T11)</f>
        <v>monitorar o risco.</v>
      </c>
      <c r="G9" s="8" t="str">
        <f>IF('Planilha de Gestão de Riscos'!U11=0,"",'Planilha de Gestão de Riscos'!U11)</f>
        <v>Programas de Pós Graduações.</v>
      </c>
      <c r="H9" s="70" t="str">
        <f>IF('Planilha de Gestão de Riscos'!V11=0,"",'Planilha de Gestão de Riscos'!V11)</f>
        <v>Contínuo</v>
      </c>
    </row>
    <row r="10" spans="2:8" s="10" customFormat="1" ht="45" x14ac:dyDescent="0.25">
      <c r="B10" s="5">
        <v>5</v>
      </c>
      <c r="C10" s="74" t="str">
        <f>IF('Planilha de Gestão de Riscos'!C12=0,"",'Planilha de Gestão de Riscos'!C12)</f>
        <v xml:space="preserve">Acompanhar o controle de bens patrimoniais da Unidade.
</v>
      </c>
      <c r="D10" s="8" t="str">
        <f>IF('Planilha de Gestão de Riscos'!E12=0,"",'Planilha de Gestão de Riscos'!E12)</f>
        <v>Perda de controle dos bens da Unidade</v>
      </c>
      <c r="E10" s="8" t="str">
        <f>IF('Planilha de Gestão de Riscos'!L12=0,"",'Planilha de Gestão de Riscos'!L12)</f>
        <v>Risco Médio</v>
      </c>
      <c r="F10" s="8" t="str">
        <f>IF('Planilha de Gestão de Riscos'!T12=0,"",'Planilha de Gestão de Riscos'!T12)</f>
        <v>monitorar o risco.</v>
      </c>
      <c r="G10" s="8" t="str">
        <f>IF('Planilha de Gestão de Riscos'!U12=0,"",'Planilha de Gestão de Riscos'!U12)</f>
        <v>CPGA</v>
      </c>
      <c r="H10" s="70" t="str">
        <f>IF('Planilha de Gestão de Riscos'!V12=0,"",'Planilha de Gestão de Riscos'!V12)</f>
        <v>Contínuo</v>
      </c>
    </row>
    <row r="11" spans="2:8" s="10" customFormat="1" ht="30" x14ac:dyDescent="0.25">
      <c r="B11" s="5">
        <v>6</v>
      </c>
      <c r="C11" s="74" t="str">
        <f>IF('Planilha de Gestão de Riscos'!C13=0,"",'Planilha de Gestão de Riscos'!C13)</f>
        <v xml:space="preserve">Selecionar e mapear processos.
</v>
      </c>
      <c r="D11" s="8" t="str">
        <f>IF('Planilha de Gestão de Riscos'!E13=0,"",'Planilha de Gestão de Riscos'!E13)</f>
        <v>Seleção e mapeamentos feitos incorretamente</v>
      </c>
      <c r="E11" s="8" t="str">
        <f>IF('Planilha de Gestão de Riscos'!L13=0,"",'Planilha de Gestão de Riscos'!L13)</f>
        <v>Risco Médio</v>
      </c>
      <c r="F11" s="8" t="str">
        <f>IF('Planilha de Gestão de Riscos'!T13=0,"",'Planilha de Gestão de Riscos'!T13)</f>
        <v>monitorar o risco.</v>
      </c>
      <c r="G11" s="8" t="str">
        <f>IF('Planilha de Gestão de Riscos'!U13=0,"",'Planilha de Gestão de Riscos'!U13)</f>
        <v>CPGA</v>
      </c>
      <c r="H11" s="70" t="s">
        <v>117</v>
      </c>
    </row>
  </sheetData>
  <mergeCells count="7">
    <mergeCell ref="G4:G5"/>
    <mergeCell ref="H4:H5"/>
    <mergeCell ref="F4:F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Escala Probabilidade e Impacto</vt:lpstr>
      <vt:lpstr>Resumo da Gestão de Risco</vt:lpstr>
      <vt:lpstr>'Planilha de Gestão de Riscos'!Area_de_impressao</vt:lpstr>
      <vt:lpstr>'Resumo da Gestão de Risco'!Area_de_impressao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2022-06-03T14:46:59Z</dcterms:modified>
</cp:coreProperties>
</file>