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415" windowHeight="8145" activeTab="5"/>
  </bookViews>
  <sheets>
    <sheet name="Planilha de Gestão de Riscos" sheetId="17" r:id="rId1"/>
    <sheet name="Matriz Probabilidade Impacto" sheetId="21" state="hidden" r:id="rId2"/>
    <sheet name="Matriz Nível de Risco" sheetId="23" state="hidden" r:id="rId3"/>
    <sheet name="Matriz probabilidade X impacto" sheetId="24" state="hidden" r:id="rId4"/>
    <sheet name="Escala Probabilidade e Impacto" sheetId="27" r:id="rId5"/>
    <sheet name="Resumo da Gestão de Risco" sheetId="28" r:id="rId6"/>
  </sheets>
  <definedNames>
    <definedName name="_xlnm.Print_Area" localSheetId="0">'Planilha de Gestão de Riscos'!$B$2:$W$15</definedName>
    <definedName name="_xlnm.Print_Area" localSheetId="5">'Resumo da Gestão de Risco'!$B$2:$H$13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28" l="1"/>
  <c r="B8" i="28"/>
  <c r="B9" i="28"/>
  <c r="B10" i="28"/>
  <c r="B11" i="28"/>
  <c r="B12" i="28"/>
  <c r="B7" i="28"/>
  <c r="B6" i="28"/>
  <c r="D13" i="28"/>
  <c r="F13" i="28"/>
  <c r="G13" i="28"/>
  <c r="H13" i="28"/>
  <c r="C6" i="28"/>
  <c r="H6" i="28"/>
  <c r="I15" i="17" l="1"/>
  <c r="K15" i="17"/>
  <c r="I12" i="17"/>
  <c r="K12" i="17"/>
  <c r="M12" i="17" l="1"/>
  <c r="L12" i="17" s="1"/>
  <c r="T12" i="17" s="1"/>
  <c r="M15" i="17"/>
  <c r="L15" i="17" s="1"/>
  <c r="N12" i="17"/>
  <c r="V12" i="17"/>
  <c r="K8" i="17"/>
  <c r="I8" i="17"/>
  <c r="N15" i="17" l="1"/>
  <c r="E13" i="28"/>
  <c r="M8" i="17"/>
  <c r="L8" i="17" s="1"/>
  <c r="N8" i="17" s="1"/>
  <c r="C13" i="28"/>
  <c r="G12" i="28"/>
  <c r="D12" i="28"/>
  <c r="C12" i="28"/>
  <c r="G11" i="28"/>
  <c r="D11" i="28"/>
  <c r="C11" i="28"/>
  <c r="G10" i="28"/>
  <c r="D10" i="28"/>
  <c r="C10" i="28"/>
  <c r="G9" i="28"/>
  <c r="D9" i="28"/>
  <c r="C9" i="28"/>
  <c r="G8" i="28"/>
  <c r="D8" i="28"/>
  <c r="C8" i="28"/>
  <c r="G7" i="28"/>
  <c r="D7" i="28"/>
  <c r="C7" i="28"/>
  <c r="G6" i="28"/>
  <c r="D6" i="28"/>
  <c r="K14" i="17"/>
  <c r="I14" i="17"/>
  <c r="K13" i="17"/>
  <c r="I13" i="17"/>
  <c r="K11" i="17"/>
  <c r="I11" i="17"/>
  <c r="K10" i="17"/>
  <c r="I10" i="17"/>
  <c r="M14" i="17" l="1"/>
  <c r="L14" i="17" s="1"/>
  <c r="M11" i="17"/>
  <c r="L11" i="17" s="1"/>
  <c r="N11" i="17" s="1"/>
  <c r="M13" i="17"/>
  <c r="L13" i="17" s="1"/>
  <c r="N13" i="17" s="1"/>
  <c r="M10" i="17"/>
  <c r="L10" i="17" s="1"/>
  <c r="E8" i="28" s="1"/>
  <c r="H12" i="28"/>
  <c r="F12" i="28"/>
  <c r="H10" i="28"/>
  <c r="F10" i="28"/>
  <c r="E10" i="28"/>
  <c r="E12" i="28"/>
  <c r="N14" i="17"/>
  <c r="E9" i="28" l="1"/>
  <c r="E11" i="28"/>
  <c r="N10" i="17"/>
  <c r="H8" i="28"/>
  <c r="F8" i="28"/>
  <c r="H9" i="28"/>
  <c r="F9" i="28"/>
  <c r="H11" i="28"/>
  <c r="F11" i="28"/>
  <c r="K9" i="17"/>
  <c r="I9" i="17"/>
  <c r="M9" i="17" l="1"/>
  <c r="L9" i="17" s="1"/>
  <c r="E7" i="28" s="1"/>
  <c r="N9" i="17" l="1"/>
  <c r="H7" i="28"/>
  <c r="F7" i="28"/>
  <c r="E6" i="28" l="1"/>
  <c r="F6" i="28" l="1"/>
</calcChain>
</file>

<file path=xl/comments1.xml><?xml version="1.0" encoding="utf-8"?>
<comments xmlns="http://schemas.openxmlformats.org/spreadsheetml/2006/main">
  <authors>
    <author>Autor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deve seguir o passo a passo da etapa de identificação do risco descrita na metodologia de gestão de riscos da UFPA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deve seguir o passo a passo da etapa de avaliação do risco descrito na metodologia, à exceção dos campos pré-configurados</t>
        </r>
      </text>
    </comment>
    <comment ref="O5" authorId="0" shapeId="0">
      <text>
        <r>
          <rPr>
            <b/>
            <sz val="9"/>
            <color indexed="81"/>
            <rFont val="Tahoma"/>
            <family val="2"/>
          </rPr>
          <t>deve seguir o passo a passo da etapa de tratamento de risco descrito na metodologia, à exceção dos campos pré-configurados:</t>
        </r>
      </text>
    </comment>
    <comment ref="W5" authorId="0" shapeId="0">
      <text>
        <r>
          <rPr>
            <b/>
            <sz val="9"/>
            <color indexed="81"/>
            <rFont val="Tahoma"/>
            <family val="2"/>
          </rPr>
          <t>deve seguir as orientações da etapa de comunicação e tratamento do risco descritas na metodologia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</rPr>
          <t>informar onde será aplicada a gestão de riscos (processo, projeto, ação, atividade, objetivo, plano, etc...). No caso de riscos diferentes associados a um mesmo objeto de risco, a descrição do objeto será padrão, a fim de permitir o uso de filtros de seleção.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informar a subunidade que está executando o processo de gestão de riscos associada ao objeto analisado.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informar a subunidade que está executando o processo de gestão de riscos associada ao objeto analisado.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descrever o risco associado ao objeto de risco analisado. Deverá ser preenchido um risco por célula do Excel.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descrever na mesma célula os eventos que podem ocasionar a ocorrência do risco.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descrever na mesma célula as consequências que a ocorrência do risco pode gerar no objeto de risco analisado.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será atribuído automaticamente, informando a ação a ser executada.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selecionar SIM ou NÃO para o enquadramento dos riscos de acordo com os tipos de riscos adotados pela UFPA em sua metodologia.</t>
        </r>
      </text>
    </comment>
    <comment ref="S6" authorId="0" shapeId="0">
      <text>
        <r>
          <rPr>
            <b/>
            <sz val="9"/>
            <color indexed="81"/>
            <rFont val="Tahoma"/>
            <family val="2"/>
          </rPr>
          <t>selecionar SIM ou NÃO se o risco compromete a capacidade orçamentária/financeira da UFPA ou se não compromete esse aspecto.</t>
        </r>
      </text>
    </comment>
    <comment ref="T6" authorId="0" shapeId="0">
      <text>
        <r>
          <rPr>
            <b/>
            <sz val="9"/>
            <color indexed="81"/>
            <rFont val="Tahoma"/>
            <family val="2"/>
          </rPr>
          <t>descrever o controle a ser implementado. Nos casos dos riscos dentro do apetite da UFPA, esse campo já aparece com a ação a ser executada, portanto não precisa ser preenchido.</t>
        </r>
      </text>
    </comment>
    <comment ref="W6" authorId="0" shapeId="0">
      <text>
        <r>
          <rPr>
            <b/>
            <sz val="9"/>
            <color indexed="81"/>
            <rFont val="Tahoma"/>
            <family val="2"/>
          </rPr>
          <t xml:space="preserve">relatar o comportamento do risco residual quanto ao apetite a risco da UFPA, justificando os casos de ocorrência do risco e a efetividade das ações de tratamento. 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selecionar a opção de acordo com as escalas adotadas pela metodologia de gestão de risco da UFPA, que podem ser consultadas na parte superior da planilha.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</rPr>
          <t>será atribuído automaticamente, correspondendo à análise efetuada.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</rPr>
          <t>selecionar a opção de acordo com as escalas adotadas pela metodologia de gestão de risco da UFPA, que podem ser consultadas na parte superior da planilha.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será atribuído automaticamente, correspondendo à análise efetuada.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</rPr>
          <t>será atribuído automaticamente, de acordo com o resultado da multiplicação entre o peso da probabilidade e impacto, enquadrando o risco de acordo com a Matriz de Classificação do Risco, que pode ser consultada na parte superior da planilha.</t>
        </r>
      </text>
    </comment>
    <comment ref="M7" authorId="0" shapeId="0">
      <text>
        <r>
          <rPr>
            <b/>
            <sz val="9"/>
            <color indexed="81"/>
            <rFont val="Tahoma"/>
            <family val="2"/>
          </rPr>
          <t>será atribuído automaticamente, de acordo com o resultado da multiplicação entre o peso da probabilidade e impacto, enquadrando o risco de acordo com a Matriz de Classificação do Risco, que pode ser consultada na parte superior da planilha.</t>
        </r>
      </text>
    </comment>
    <comment ref="O7" authorId="0" shapeId="0">
      <text>
        <r>
          <rPr>
            <b/>
            <sz val="9"/>
            <color indexed="81"/>
            <rFont val="Tahoma"/>
            <family val="2"/>
          </rPr>
          <t>Eventos que podem comprometer a confiança da sociedade (ou de parceiros, de clientes ou de fornecedores) em relação à capacidade da UFPA em cumprir sua missão institucional.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Eventos derivados de alterações legislativas ou normativas que podem comprometer as atividades da UFPA.</t>
        </r>
      </text>
    </comment>
    <comment ref="Q7" authorId="0" shapeId="0">
      <text>
        <r>
          <rPr>
            <b/>
            <sz val="9"/>
            <color indexed="81"/>
            <rFont val="Tahoma"/>
            <family val="2"/>
          </rPr>
          <t>Eventos que podem comprometer as atividades da UFPA, normalmente associados a falhas, deficiência ou inadequação de processos internos, pessoas, infraestrutura e sistemas.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Vulnerabilidade que pode favorecer ou facilitar a ocorrência de práticas de corrupção, fraudes, irregularidades e/ou desvios éticos e de conduta, podendo comprometer os objetivos da instituição.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Eventos que podem comprometer a capacidade do órgão ou entidade de contar com os recursos orçamentários e financeiros necessários à realização de suas atividades, ou eventos que possam comprometer a própria execução orçamentária, como atrasos no cronograma de licitações.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descrever o controle a ser implementado. Nos casos dos riscos dentro do apetite da UFPA, esse campo já aparece com a ação a ser executada, portanto não precisa ser preenchido.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informar a Unidade que é responsável pela implementação da ação de tratamento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informar o prazo de implementação do controle.</t>
        </r>
      </text>
    </comment>
    <comment ref="C8" authorId="0" shapeId="0">
      <text>
        <r>
          <rPr>
            <b/>
            <sz val="9"/>
            <color indexed="81"/>
            <rFont val="Segoe UI"/>
            <family val="2"/>
          </rPr>
          <t>De 1 a 4 vinculados aos indicadores TSG, IEvasão, Iretenção e Índice de Empregabilidade, IEA e Ocupação do Egresso.</t>
        </r>
      </text>
    </comment>
    <comment ref="C11" authorId="0" shapeId="0">
      <text>
        <r>
          <rPr>
            <b/>
            <sz val="9"/>
            <color indexed="81"/>
            <rFont val="Segoe UI"/>
            <family val="2"/>
          </rPr>
          <t>De 5 a 6 vinculado ao indicador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Projetos pedagógicos de cursos de graduação que adotem flexibilização curricular como inovação</t>
        </r>
      </text>
    </comment>
    <comment ref="C12" authorId="0" shapeId="0">
      <text>
        <r>
          <rPr>
            <b/>
            <sz val="9"/>
            <color indexed="81"/>
            <rFont val="Segoe UI"/>
            <family val="2"/>
          </rPr>
          <t>De 11 a 13 vinculado a indicador interno Gestão dos Resultados da autoavaliação da graduação (Gestão dos Resultados do Avalia-Graduação)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<sst xmlns="http://schemas.openxmlformats.org/spreadsheetml/2006/main" count="242" uniqueCount="153">
  <si>
    <t>PROBABILIDADE</t>
  </si>
  <si>
    <t>PESO</t>
  </si>
  <si>
    <t>Baixa</t>
  </si>
  <si>
    <t>Média</t>
  </si>
  <si>
    <t>Muito Baixa</t>
  </si>
  <si>
    <t>Muito Alta</t>
  </si>
  <si>
    <t>Muito Baixo</t>
  </si>
  <si>
    <t>Baixo</t>
  </si>
  <si>
    <t>Médio</t>
  </si>
  <si>
    <t>Alto</t>
  </si>
  <si>
    <t>Muito Alto</t>
  </si>
  <si>
    <t>IMPACTO</t>
  </si>
  <si>
    <t>ESCALA</t>
  </si>
  <si>
    <t>RISCO</t>
  </si>
  <si>
    <t>RB (Risco Baixo)</t>
  </si>
  <si>
    <t>RM (Risco Médio)</t>
  </si>
  <si>
    <t>RA (Risco Alto)</t>
  </si>
  <si>
    <t>RE (Risco Extremo)</t>
  </si>
  <si>
    <t>80 - 100</t>
  </si>
  <si>
    <t>Impacto</t>
  </si>
  <si>
    <t>Probabilidade</t>
  </si>
  <si>
    <t>Muito
Alto
10</t>
  </si>
  <si>
    <t>Alto
8</t>
  </si>
  <si>
    <t>Médio
5</t>
  </si>
  <si>
    <t>Baixo
2</t>
  </si>
  <si>
    <t>Muito
Baixo
1</t>
  </si>
  <si>
    <t>10
RM</t>
  </si>
  <si>
    <t>8
RB</t>
  </si>
  <si>
    <t>5
RB</t>
  </si>
  <si>
    <t>2
RB</t>
  </si>
  <si>
    <t>1
RB</t>
  </si>
  <si>
    <t>4
RB</t>
  </si>
  <si>
    <t>Muito
Baixa
1</t>
  </si>
  <si>
    <t>Baixa
2</t>
  </si>
  <si>
    <t>Média
5</t>
  </si>
  <si>
    <t>Alta
8</t>
  </si>
  <si>
    <t>Muito
Alta
10</t>
  </si>
  <si>
    <t>50
RA</t>
  </si>
  <si>
    <t>40
RA</t>
  </si>
  <si>
    <t>64
RA</t>
  </si>
  <si>
    <t>20
RM</t>
  </si>
  <si>
    <t>16
RM</t>
  </si>
  <si>
    <t>25
RM</t>
  </si>
  <si>
    <t>80
RE</t>
  </si>
  <si>
    <t>100
RE</t>
  </si>
  <si>
    <t>UNIDADE</t>
  </si>
  <si>
    <t>Objeto analisado</t>
  </si>
  <si>
    <t>Subunidade responsável</t>
  </si>
  <si>
    <t>Risco</t>
  </si>
  <si>
    <t>Causa(s)</t>
  </si>
  <si>
    <t>Consequência(s)</t>
  </si>
  <si>
    <t>Apetite ao Risco</t>
  </si>
  <si>
    <t>Natureza do Risco</t>
  </si>
  <si>
    <t>Ação de Tratamento</t>
  </si>
  <si>
    <t>Descrição</t>
  </si>
  <si>
    <t xml:space="preserve">Prazo </t>
  </si>
  <si>
    <t>Análise</t>
  </si>
  <si>
    <t>Peso</t>
  </si>
  <si>
    <t>Imagem</t>
  </si>
  <si>
    <t>Legal</t>
  </si>
  <si>
    <t>Operacional</t>
  </si>
  <si>
    <t>Integridade</t>
  </si>
  <si>
    <t>IDENTIFICAÇÃO DO RISCO</t>
  </si>
  <si>
    <t>AVALIAÇÃO DO RISCO</t>
  </si>
  <si>
    <t>TRATAMENTO DO RISCO</t>
  </si>
  <si>
    <t>Nível de Risco (P X I)</t>
  </si>
  <si>
    <t>Probabilidade (P)</t>
  </si>
  <si>
    <t>Impacto (I)</t>
  </si>
  <si>
    <t>Sim</t>
  </si>
  <si>
    <t>Orçamentário / Financeiro</t>
  </si>
  <si>
    <t>DESCRIÇÃO</t>
  </si>
  <si>
    <t>Compromete em alguma medida o alcance do objetivo, mas não impede o alcance da maior parte do atingimento do objetivo.</t>
  </si>
  <si>
    <t>Não altera o alcance do objetivo.</t>
  </si>
  <si>
    <t>ESCALA DE PROBABILIDADE</t>
  </si>
  <si>
    <t>ESCALA DE IMPACTO</t>
  </si>
  <si>
    <t>Em situações excepcionais o evento poderá até ocorrer, mas
não há histórico conhecido do evento ou não há indícios que sinalizem sua ocorrência, portanto, é improvável que aconteça.</t>
  </si>
  <si>
    <t>O histórico conhecido aponta para baixa frequência, podendo
o evento ocorrer de forma inesperada ou casual.</t>
  </si>
  <si>
    <t>Repete-se com frequência razoável ou há indícios que
possa ocorrer de alguma forma.</t>
  </si>
  <si>
    <t>Repete-se com elevada frequência ou sua ocorrência é
até esperada pois os indícios apontam essa possibilidade.</t>
  </si>
  <si>
    <t>Compromete razoavelmente o alcance do objetivo,
porém recuperável.</t>
  </si>
  <si>
    <t>Compromete a maior parte do atingimento do objetivo,
sendo de difícil reversão.</t>
  </si>
  <si>
    <t>Compromete totalmente ou quase totalmente o atingimento
do objetivo, de forma irreversível.</t>
  </si>
  <si>
    <t>Alta</t>
  </si>
  <si>
    <t>Classificação</t>
  </si>
  <si>
    <t>Não</t>
  </si>
  <si>
    <t>Tipos de Riscos</t>
  </si>
  <si>
    <t>MATRIZ DE CLASSIFICAÇÃO DO RISCO</t>
  </si>
  <si>
    <t>MATRIZ DE PROBABILIDADE X IMPACTO</t>
  </si>
  <si>
    <t>Os indícios indicam claramente que o evento ocorrerá,
portanto, é praticamente certo.</t>
  </si>
  <si>
    <t>0 - 9</t>
  </si>
  <si>
    <t>10 - 39</t>
  </si>
  <si>
    <t>40 - 79</t>
  </si>
  <si>
    <t>Informar o comportamento do nível do risco</t>
  </si>
  <si>
    <t>COMUNICAÇÃO E MONITORAMENTO DO RISCO</t>
  </si>
  <si>
    <t>Unidade/Subunidade Responsável pelo tratamento</t>
  </si>
  <si>
    <t>Item</t>
  </si>
  <si>
    <r>
      <t xml:space="preserve">          UFPA - </t>
    </r>
    <r>
      <rPr>
        <i/>
        <sz val="20"/>
        <color theme="3" tint="-0.499984740745262"/>
        <rFont val="Calibri"/>
        <family val="2"/>
        <scheme val="minor"/>
      </rPr>
      <t>Planilha de Gestão de Riscos 2021</t>
    </r>
  </si>
  <si>
    <t>Nível de Risco
Classificação</t>
  </si>
  <si>
    <t>Ação de Tratamento
Descrição</t>
  </si>
  <si>
    <t>Diretoria de Apoio a Docentes e Discentes (DADD)</t>
  </si>
  <si>
    <t>PRÓ-REITORIA DE ENSINO DE GRADUAÇÃO</t>
  </si>
  <si>
    <t>DADD/PROEG</t>
  </si>
  <si>
    <t>Adoção do Plano Anual de Monitoramento/Accompanhamentodos Cursos de Graduação</t>
  </si>
  <si>
    <t>Acompanhamento anual e periódico junto à todas as unidades e subunidades acadêmicas da UFPA.</t>
  </si>
  <si>
    <t>Plano de Apoio e Acompanhamento aos cursos em Avaliação Externa (Visita in loco)</t>
  </si>
  <si>
    <t>Diretoria de Desenvolvimento do Ensino (DIDEN)</t>
  </si>
  <si>
    <t>DIDEN/PROEG</t>
  </si>
  <si>
    <t>Processo de monitoramento dos Cursos de Graduação</t>
  </si>
  <si>
    <t>Processo de Acompanhamento Discente</t>
  </si>
  <si>
    <t>Processo de Acompanhamento de Egressos</t>
  </si>
  <si>
    <t>Processo de ampliação do Número de PPC da graduação com Flexibilização curricular</t>
  </si>
  <si>
    <t>Ampliação e acompanhamento dos Cursos Flexibilizados</t>
  </si>
  <si>
    <t>Plano de Ampliação do Número de PPC da graduação com Flexibilização curricular e Plano de Acompanhamento dos Cursos Flexibilizados</t>
  </si>
  <si>
    <t>Acompanhamento dos Cursos de Graduação do Ciclo Avaliativo Anual do ENADE atendidos com ações de apoio da Proeg</t>
  </si>
  <si>
    <t>Processo de elaboração de Editais</t>
  </si>
  <si>
    <t xml:space="preserve">Impacto negativo nos principais indicadores de ensino de graduação </t>
  </si>
  <si>
    <t xml:space="preserve">1. Desconhecimento e não acompanhamento da realidade acadêmica (indicadores estratégicos; pontos críticos e demandas prioritárias); </t>
  </si>
  <si>
    <t>1.  Comprometimento da Taxa de Sucesso da Graduação; 2. Índices de evasão e retenção elevados;</t>
  </si>
  <si>
    <t>Perda de vínculo com instituição e baixo rendimento acadêmico</t>
  </si>
  <si>
    <t xml:space="preserve">1.Condições socioeconômicas e culturais; 2. Condições prévias do discente ingressante; 3. Reprovações sistemáticas, trancamentos, desmotivação, orientações pedagógiacas inadequadas e insuficientes, planejamento  e gestão acadêmica inadequadas às necessidades discentes. </t>
  </si>
  <si>
    <t>Reformulação do Regulamento EG com adequações à necessárias realidade atual (Ex.  Aumento no limite máximo de componentes curriculares de o discente pode cursar em turmas de ensino individualizado ;  melhorar os procedimentos para o adiantamento do curso para alunos com alto rendimento excepcional, ampliar as possibilidades para a realização dos TCCs) - Programa de Formação Continuada;  Implementação do Programa de Tutoria Discente; monitoramento dos Cursos de graduação, parceria com ADIS e SAEST.</t>
  </si>
  <si>
    <t>Acompanhar a cada período letivo o rendimento acadêmico do discente junto às unidades e subunidades acadêmicas</t>
  </si>
  <si>
    <t>Gabinete da PROEG</t>
  </si>
  <si>
    <t>Retificações, impugnações aos editais, reclamações judiciais (habilitação e heteroindentificação); Atrasos no processamento dos resultados</t>
  </si>
  <si>
    <t>Falta de fluxo entre as instâncias (habilitação, heteroidentificação, processamento do resultados, análise de recursos, tempestividade)</t>
  </si>
  <si>
    <t>Gabinete da PROE/ Secretaria Executiva</t>
  </si>
  <si>
    <t>Acompanhamento e aprimoramento dos fluxos dos editais  cobjetivando a formalização de um fluxo próprio para os processos seletivos.</t>
  </si>
  <si>
    <t>Cartilha de orientações voltadas para os PS; Estruturar comissão ou setor específico para analisar os editais; Mapeamento do processo para cada um dos processos seletivos; Capacitar equipe técnica para tratar os editais; Divulgação de cronograma dos processos seletivos da UFPA; Inclusão do processo como prioritário  na lista de processos da unidade.</t>
  </si>
  <si>
    <t>1. Evasão, retenção e baixa qualidade da aprendizagem.</t>
  </si>
  <si>
    <t>Criação e atualização permanente do portal de egressos; Implementação do PAE (Programa de Acompanhamento do Egresso)</t>
  </si>
  <si>
    <t>Fragilidade das regras editalícias (segurança jurídica)</t>
  </si>
  <si>
    <t>Atraso no repasse dos relatórios com os resultados da autoavaliação</t>
  </si>
  <si>
    <t>Desconhecimento das fragilidades e potencialidades nos cursos de graduação</t>
  </si>
  <si>
    <t>Ausência ou insuficiência de parâmetros que objetivem a melhoria na qualidade do ensino de graduação a partir de plano de ações e tratativas necessárias.</t>
  </si>
  <si>
    <t>Processo de autoavaliação dos cursos de graduação (AVALIA)</t>
  </si>
  <si>
    <t xml:space="preserve">Reestruturação do fluxo do processo do AVALIA-Graduação.
Plano de Devolutiva dos Resultados da Autoavaliação da Graduação.
Plano de Monitoramento de ações prioritárias ligadas aos resultados do AVALIA.
</t>
  </si>
  <si>
    <t>Processo de apoio na Plataforma E-MEC com a realização registros e encaminhamentos  para o acompanhamento de demandas de Regulação de Curso de Graduação</t>
  </si>
  <si>
    <t>Deixar de orientar os cursos que passarão pelo processo de regulação  (autorização, reconhecimento e renovação de reconhecimento)</t>
  </si>
  <si>
    <t>A falha no monitoramento da plataforma E_MEC (diário).</t>
  </si>
  <si>
    <t>Atropelos que impctam negativamente no planejamento necessário para os processos regulatórios dos cursos de graduação; Não autorização, reconhecimento e renovação de reconhecimento).</t>
  </si>
  <si>
    <t>Contínuo</t>
  </si>
  <si>
    <t>Apoio à Proplan na Plataforma EMEC com a realização de procedimentos (registros e encaminhamentos) de demandas de Regulação de Curso de Graduação.</t>
  </si>
  <si>
    <t>Processo de Orientação e acompanhamento do ENADE</t>
  </si>
  <si>
    <t xml:space="preserve">Baixa participação dos coordenadores de cursos nos ciclos de orientações ofertados pela CADC/DIDEN; A falta de comprometimento discente ( realização da prova e no preenchimento  do questionário do estudante - compõe parte da nota do aluno); </t>
  </si>
  <si>
    <t xml:space="preserve">A falta de orientação e acompanhamento do ENADE </t>
  </si>
  <si>
    <t>Impacta negativamente no IGC ( Índice Geral dos Cursos), na Taxa de Sucesso da Graduação  e Taxa de Conclusão do Curso com a não inscrição do aluno ingressante ou concluinte no ENADE; Baixo desempenho dos estudantes no exame.</t>
  </si>
  <si>
    <t>Rastreamento dos egressos da UFPA com a criação de comissão voltada para acoampanhar os egressos em cada unidade acadêmica da instituição. O Programa de Acompanhamento de Egressos da UFPA possui os seguintes objetivos:
I - avaliar o desempenho dos cursos de graduação por meio de pesquisa para acompanhamento da carreira profissional e/ ou formação continuada que tange à qualidade da formação e impacto na inserção profissional do egresso no mercado de trabalho;
II - estabelecer políticas institucionais para implantação de uma comissão de acompanhamento de egressos em cada subunidade acadêmica da UFPA;
III - divulgar,  ações institucionais para os egressos da UFPA: cursos de pós-graduação, cursos de extensão, oportunidades profissionais, concursos, eventos, etc.</t>
  </si>
  <si>
    <t xml:space="preserve">1. Ausência  ou insuficiência de restreabilidade, acompanhamento e comunicação junto aos egresso da UFPA </t>
  </si>
  <si>
    <t xml:space="preserve"> Desconhecimento da realidade do egresso da UFPA (posicionamento no mercado, condicões de trabalho e renda, atuação profissional, outros) e o impacto da instituição na realidade da região </t>
  </si>
  <si>
    <t xml:space="preserve">A não efetividade no atingimento do  objetivo estratégico formativo ( formação de profissionais aptos para o mundo de trabalho e exercício da cidadania) </t>
  </si>
  <si>
    <t>A instituição manter a estrutura curricular tradicional para o ensino de graduação</t>
  </si>
  <si>
    <t xml:space="preserve">1. Dificuldade de rompimento da  concepção curricular tradicianal docente; 2. Dificuldades de adesão das licencuiaturas ao modelo curricular flexibilizadas por conta das DCNs; 3. Resoluções externas relacionadas à flexibilização.  </t>
  </si>
  <si>
    <t xml:space="preserve">1. Os cursos de licenciatura, até dezembro de 2022, devem realizar a adequação do seu PPC às DCNs que determinam carga horária (mínima) de 3200h para essa formação, o que implica na dificuldade nesses currículos assumirem a Flexibilização Curricular. O impacto na carga horária total dos cursos resultaria na configuração de um curso de licenciatura em 5 anos, por exemplo; 2. A UFPA possui 61 cursos de licenciaturas, com dificuldade de adesão à Política de Flexibilização Curricular, realidade que impactará na perspectiva de ampliação de cursos flexibilizados na Instituição; 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</si>
</sst>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[$-416]mmmm/yyyy;@"/>
  </numFmts>
  <fonts count="1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5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color indexed="81"/>
      <name val="Tahoma"/>
      <family val="2"/>
    </font>
    <font>
      <b/>
      <i/>
      <sz val="20"/>
      <color theme="3" tint="-0.499984740745262"/>
      <name val="Calibri"/>
      <family val="2"/>
      <scheme val="minor"/>
    </font>
    <font>
      <i/>
      <sz val="20"/>
      <color theme="3" tint="-0.499984740745262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27697B"/>
        <bgColor indexed="64"/>
      </patternFill>
    </fill>
    <fill>
      <patternFill patternType="solid">
        <fgColor rgb="FF3278CC"/>
        <bgColor indexed="64"/>
      </patternFill>
    </fill>
    <fill>
      <patternFill patternType="solid">
        <fgColor rgb="FFD0E0F4"/>
        <bgColor indexed="64"/>
      </patternFill>
    </fill>
    <fill>
      <patternFill patternType="solid">
        <fgColor rgb="FFA2D4E2"/>
        <bgColor indexed="64"/>
      </patternFill>
    </fill>
    <fill>
      <patternFill patternType="solid">
        <fgColor rgb="FFA8C6EA"/>
        <bgColor indexed="64"/>
      </patternFill>
    </fill>
    <fill>
      <patternFill patternType="solid">
        <fgColor rgb="FF5690D6"/>
        <bgColor indexed="64"/>
      </patternFill>
    </fill>
    <fill>
      <patternFill patternType="solid">
        <fgColor rgb="FFD7E5F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2" fillId="14" borderId="2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7" borderId="30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9" fillId="7" borderId="3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 applyAlignment="1"/>
    <xf numFmtId="0" fontId="10" fillId="6" borderId="2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10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7" fillId="0" borderId="13" xfId="0" applyFont="1" applyBorder="1"/>
    <xf numFmtId="0" fontId="7" fillId="0" borderId="14" xfId="0" applyFont="1" applyBorder="1"/>
    <xf numFmtId="0" fontId="7" fillId="0" borderId="16" xfId="0" applyFont="1" applyBorder="1"/>
    <xf numFmtId="0" fontId="7" fillId="3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15" borderId="34" xfId="0" applyFont="1" applyFill="1" applyBorder="1" applyAlignment="1">
      <alignment horizontal="center" vertical="center" wrapText="1"/>
    </xf>
    <xf numFmtId="164" fontId="3" fillId="0" borderId="35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8" fillId="0" borderId="4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/>
    </xf>
    <xf numFmtId="0" fontId="15" fillId="0" borderId="33" xfId="0" applyFont="1" applyBorder="1" applyAlignment="1">
      <alignment horizontal="left" vertical="center" wrapText="1" indent="2"/>
    </xf>
    <xf numFmtId="0" fontId="15" fillId="0" borderId="19" xfId="0" applyFont="1" applyBorder="1" applyAlignment="1">
      <alignment horizontal="left" vertical="center" wrapText="1" indent="2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2" fillId="13" borderId="24" xfId="0" applyFont="1" applyFill="1" applyBorder="1" applyAlignment="1">
      <alignment horizontal="center" vertical="center" wrapText="1"/>
    </xf>
    <xf numFmtId="0" fontId="2" fillId="13" borderId="21" xfId="0" applyFont="1" applyFill="1" applyBorder="1" applyAlignment="1">
      <alignment horizontal="center" vertical="center" wrapText="1"/>
    </xf>
    <xf numFmtId="0" fontId="1" fillId="9" borderId="26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/>
    </xf>
    <xf numFmtId="0" fontId="1" fillId="9" borderId="28" xfId="0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/>
    </xf>
    <xf numFmtId="0" fontId="2" fillId="16" borderId="36" xfId="0" applyFont="1" applyFill="1" applyBorder="1" applyAlignment="1">
      <alignment horizontal="center" vertical="center" wrapText="1"/>
    </xf>
    <xf numFmtId="0" fontId="2" fillId="16" borderId="37" xfId="0" applyFont="1" applyFill="1" applyBorder="1" applyAlignment="1">
      <alignment horizontal="center" vertical="center" wrapText="1"/>
    </xf>
    <xf numFmtId="0" fontId="1" fillId="11" borderId="26" xfId="0" applyFont="1" applyFill="1" applyBorder="1" applyAlignment="1">
      <alignment horizontal="center" vertical="center" wrapText="1"/>
    </xf>
    <xf numFmtId="0" fontId="1" fillId="11" borderId="2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27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 wrapText="1"/>
    </xf>
    <xf numFmtId="0" fontId="1" fillId="10" borderId="26" xfId="0" applyFont="1" applyFill="1" applyBorder="1" applyAlignment="1">
      <alignment horizontal="center" vertical="center" wrapText="1"/>
    </xf>
    <xf numFmtId="0" fontId="1" fillId="10" borderId="28" xfId="0" applyFont="1" applyFill="1" applyBorder="1" applyAlignment="1">
      <alignment horizontal="center" vertical="center" wrapText="1"/>
    </xf>
    <xf numFmtId="0" fontId="1" fillId="10" borderId="27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9" fillId="7" borderId="22" xfId="0" applyFont="1" applyFill="1" applyBorder="1" applyAlignment="1">
      <alignment horizontal="center" vertical="center" textRotation="90"/>
    </xf>
    <xf numFmtId="0" fontId="9" fillId="7" borderId="20" xfId="0" applyFont="1" applyFill="1" applyBorder="1" applyAlignment="1">
      <alignment horizontal="center" vertical="center" textRotation="90"/>
    </xf>
    <xf numFmtId="0" fontId="9" fillId="7" borderId="11" xfId="0" applyFont="1" applyFill="1" applyBorder="1" applyAlignment="1">
      <alignment horizontal="center"/>
    </xf>
    <xf numFmtId="0" fontId="9" fillId="7" borderId="12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3" fillId="14" borderId="38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39" xfId="0" applyFont="1" applyFill="1" applyBorder="1" applyAlignment="1">
      <alignment horizontal="center" vertical="center" wrapText="1"/>
    </xf>
    <xf numFmtId="0" fontId="3" fillId="14" borderId="21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/>
    </xf>
    <xf numFmtId="0" fontId="2" fillId="12" borderId="28" xfId="0" applyFont="1" applyFill="1" applyBorder="1" applyAlignment="1">
      <alignment horizontal="center" vertical="center"/>
    </xf>
    <xf numFmtId="0" fontId="3" fillId="13" borderId="38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6"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33CC33"/>
      <color rgb="FF3278CC"/>
      <color rgb="FFD7E5F5"/>
      <color rgb="FF5690D6"/>
      <color rgb="FF4685D2"/>
      <color rgb="FF000099"/>
      <color rgb="FF0000FF"/>
      <color rgb="FFA8C6EA"/>
      <color rgb="FFD0E0F4"/>
      <color rgb="FFA2D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321464</xdr:colOff>
      <xdr:row>1</xdr:row>
      <xdr:rowOff>49054</xdr:rowOff>
    </xdr:from>
    <xdr:to>
      <xdr:col>2</xdr:col>
      <xdr:colOff>130969</xdr:colOff>
      <xdr:row>1</xdr:row>
      <xdr:rowOff>476249</xdr:rowOff>
    </xdr:to>
    <xdr:pic>
      <xdr:nvPicPr>
        <xdr:cNvPr id="6" name="Picture 2" descr="Resultado de imagem para logo ufpa">
          <a:extLst>
            <a:ext uri="{FF2B5EF4-FFF2-40B4-BE49-F238E27FC236}">
              <a16:creationId xmlns=""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5777" y="180023"/>
          <a:ext cx="357192" cy="42719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76199</xdr:rowOff>
    </xdr:from>
    <xdr:to>
      <xdr:col>9</xdr:col>
      <xdr:colOff>485775</xdr:colOff>
      <xdr:row>17</xdr:row>
      <xdr:rowOff>139714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199"/>
          <a:ext cx="5829300" cy="330201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10</xdr:col>
      <xdr:colOff>142875</xdr:colOff>
      <xdr:row>0</xdr:row>
      <xdr:rowOff>66674</xdr:rowOff>
    </xdr:from>
    <xdr:to>
      <xdr:col>19</xdr:col>
      <xdr:colOff>473739</xdr:colOff>
      <xdr:row>17</xdr:row>
      <xdr:rowOff>138881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38875" y="66674"/>
          <a:ext cx="5817264" cy="331070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W15"/>
  <sheetViews>
    <sheetView showGridLines="0" zoomScale="60" zoomScaleNormal="60" zoomScaleSheetLayoutView="70" workbookViewId="0">
      <pane ySplit="7" topLeftCell="A8" activePane="bottomLeft" state="frozen"/>
      <selection pane="bottomLeft" activeCell="C8" sqref="C8"/>
    </sheetView>
  </sheetViews>
  <sheetFormatPr defaultRowHeight="15" x14ac:dyDescent="0.25"/>
  <cols>
    <col min="1" max="1" width="3.28515625" customWidth="1"/>
    <col min="2" max="2" width="8.140625" customWidth="1"/>
    <col min="3" max="3" width="60.28515625" customWidth="1"/>
    <col min="4" max="4" width="39.7109375" customWidth="1"/>
    <col min="5" max="5" width="34.42578125" customWidth="1"/>
    <col min="6" max="6" width="44.7109375" customWidth="1"/>
    <col min="7" max="7" width="45.140625" customWidth="1"/>
    <col min="8" max="8" width="16.5703125" customWidth="1"/>
    <col min="9" max="9" width="10.7109375" customWidth="1"/>
    <col min="10" max="10" width="16.5703125" customWidth="1"/>
    <col min="11" max="11" width="10.7109375" customWidth="1"/>
    <col min="12" max="12" width="16.5703125" customWidth="1"/>
    <col min="13" max="13" width="10.7109375" customWidth="1"/>
    <col min="14" max="14" width="25.42578125" customWidth="1"/>
    <col min="15" max="18" width="14.5703125" customWidth="1"/>
    <col min="19" max="19" width="21.140625" customWidth="1"/>
    <col min="20" max="20" width="41" customWidth="1"/>
    <col min="21" max="21" width="23.140625" bestFit="1" customWidth="1"/>
    <col min="22" max="22" width="21.42578125" customWidth="1"/>
    <col min="23" max="23" width="76" customWidth="1"/>
  </cols>
  <sheetData>
    <row r="1" spans="2:23" ht="10.5" customHeight="1" thickBot="1" x14ac:dyDescent="0.3"/>
    <row r="2" spans="2:23" ht="42.75" customHeight="1" thickBot="1" x14ac:dyDescent="0.3">
      <c r="B2" s="71" t="s">
        <v>96</v>
      </c>
      <c r="C2" s="72"/>
      <c r="D2" s="73"/>
      <c r="F2" s="14" t="s">
        <v>45</v>
      </c>
      <c r="G2" s="69" t="s">
        <v>100</v>
      </c>
      <c r="H2" s="70"/>
    </row>
    <row r="3" spans="2:23" ht="6" customHeight="1" x14ac:dyDescent="0.25"/>
    <row r="4" spans="2:23" ht="9" customHeight="1" thickBot="1" x14ac:dyDescent="0.3"/>
    <row r="5" spans="2:23" ht="21.75" customHeight="1" x14ac:dyDescent="0.25">
      <c r="B5" s="76" t="s">
        <v>62</v>
      </c>
      <c r="C5" s="77"/>
      <c r="D5" s="78"/>
      <c r="E5" s="78"/>
      <c r="F5" s="78"/>
      <c r="G5" s="79"/>
      <c r="H5" s="92" t="s">
        <v>63</v>
      </c>
      <c r="I5" s="93"/>
      <c r="J5" s="93"/>
      <c r="K5" s="93"/>
      <c r="L5" s="93"/>
      <c r="M5" s="93"/>
      <c r="N5" s="94"/>
      <c r="O5" s="82" t="s">
        <v>64</v>
      </c>
      <c r="P5" s="83"/>
      <c r="Q5" s="83"/>
      <c r="R5" s="83"/>
      <c r="S5" s="83"/>
      <c r="T5" s="83"/>
      <c r="U5" s="84"/>
      <c r="V5" s="85"/>
      <c r="W5" s="56" t="s">
        <v>93</v>
      </c>
    </row>
    <row r="6" spans="2:23" ht="21.75" customHeight="1" x14ac:dyDescent="0.25">
      <c r="B6" s="89" t="s">
        <v>95</v>
      </c>
      <c r="C6" s="68" t="s">
        <v>46</v>
      </c>
      <c r="D6" s="68" t="s">
        <v>47</v>
      </c>
      <c r="E6" s="68" t="s">
        <v>48</v>
      </c>
      <c r="F6" s="68" t="s">
        <v>49</v>
      </c>
      <c r="G6" s="90" t="s">
        <v>50</v>
      </c>
      <c r="H6" s="95" t="s">
        <v>66</v>
      </c>
      <c r="I6" s="67"/>
      <c r="J6" s="67" t="s">
        <v>67</v>
      </c>
      <c r="K6" s="67"/>
      <c r="L6" s="67" t="s">
        <v>65</v>
      </c>
      <c r="M6" s="67"/>
      <c r="N6" s="74" t="s">
        <v>51</v>
      </c>
      <c r="O6" s="91" t="s">
        <v>85</v>
      </c>
      <c r="P6" s="86"/>
      <c r="Q6" s="86"/>
      <c r="R6" s="86"/>
      <c r="S6" s="11" t="s">
        <v>52</v>
      </c>
      <c r="T6" s="86" t="s">
        <v>53</v>
      </c>
      <c r="U6" s="87"/>
      <c r="V6" s="88"/>
      <c r="W6" s="80" t="s">
        <v>92</v>
      </c>
    </row>
    <row r="7" spans="2:23" ht="45" x14ac:dyDescent="0.25">
      <c r="B7" s="89"/>
      <c r="C7" s="68"/>
      <c r="D7" s="68"/>
      <c r="E7" s="68"/>
      <c r="F7" s="68"/>
      <c r="G7" s="90"/>
      <c r="H7" s="7" t="s">
        <v>56</v>
      </c>
      <c r="I7" s="8" t="s">
        <v>57</v>
      </c>
      <c r="J7" s="8" t="s">
        <v>56</v>
      </c>
      <c r="K7" s="8" t="s">
        <v>57</v>
      </c>
      <c r="L7" s="8" t="s">
        <v>83</v>
      </c>
      <c r="M7" s="8" t="s">
        <v>57</v>
      </c>
      <c r="N7" s="75"/>
      <c r="O7" s="13" t="s">
        <v>58</v>
      </c>
      <c r="P7" s="9" t="s">
        <v>59</v>
      </c>
      <c r="Q7" s="9" t="s">
        <v>60</v>
      </c>
      <c r="R7" s="9" t="s">
        <v>61</v>
      </c>
      <c r="S7" s="9" t="s">
        <v>69</v>
      </c>
      <c r="T7" s="9" t="s">
        <v>54</v>
      </c>
      <c r="U7" s="9" t="s">
        <v>94</v>
      </c>
      <c r="V7" s="10" t="s">
        <v>55</v>
      </c>
      <c r="W7" s="81"/>
    </row>
    <row r="8" spans="2:23" s="6" customFormat="1" ht="107.25" customHeight="1" x14ac:dyDescent="0.25">
      <c r="B8" s="3">
        <v>1</v>
      </c>
      <c r="C8" s="63" t="s">
        <v>107</v>
      </c>
      <c r="D8" s="61" t="s">
        <v>99</v>
      </c>
      <c r="E8" s="61" t="s">
        <v>115</v>
      </c>
      <c r="F8" s="12" t="s">
        <v>116</v>
      </c>
      <c r="G8" s="4" t="s">
        <v>117</v>
      </c>
      <c r="H8" s="2" t="s">
        <v>82</v>
      </c>
      <c r="I8" s="1">
        <f>IF(H8="","",VLOOKUP(H8,'Matriz Probabilidade Impacto'!$C$5:$E$10,2,FALSE))</f>
        <v>8</v>
      </c>
      <c r="J8" s="1" t="s">
        <v>9</v>
      </c>
      <c r="K8" s="1">
        <f>IF(J8="","",VLOOKUP(J8,'Matriz Probabilidade Impacto'!$C$16:$D$20,2,FALSE))</f>
        <v>8</v>
      </c>
      <c r="L8" s="1" t="str">
        <f t="shared" ref="L8" si="0">IF(M8="","",IF(M8&lt;10,"Risco Baixo",IF(M8&lt;40,"Risco Médio",IF(M8&lt;80,"Risco Alto",IF(M8&lt;101,"Risco Extremo")))))</f>
        <v>Risco Alto</v>
      </c>
      <c r="M8" s="1">
        <f t="shared" ref="M8" si="1">IF(J8="","",I8*K8)</f>
        <v>64</v>
      </c>
      <c r="N8" s="1" t="str">
        <f t="shared" ref="N8" si="2">IF(L8="","",IF(L8="Risco Baixo","O risco baixo está dentro do apetite a riscos da UFPA, portanto, deve ser apenas monitorado.",IF(L8="Risco Médio","O risco médio está dentro do apetite a riscos da UFPA, portanto, deve ser apenas monitorado.",IF(L8="Risco Alto","O risco alto deverá ser priorizado para tratamento, pois está fora do limite de apetite tolerado.",IF(L8="Risco Extremo","O risco extremo deverá ser priorizado para tratamento, pois está fora do limite de apetite tolerado.",)))))</f>
        <v>O risco alto deverá ser priorizado para tratamento, pois está fora do limite de apetite tolerado.</v>
      </c>
      <c r="O8" s="2" t="s">
        <v>68</v>
      </c>
      <c r="P8" s="1" t="s">
        <v>84</v>
      </c>
      <c r="Q8" s="1" t="s">
        <v>68</v>
      </c>
      <c r="R8" s="1" t="s">
        <v>84</v>
      </c>
      <c r="S8" s="1" t="s">
        <v>68</v>
      </c>
      <c r="T8" s="61" t="s">
        <v>102</v>
      </c>
      <c r="U8" s="61" t="s">
        <v>101</v>
      </c>
      <c r="V8" s="58" t="s">
        <v>140</v>
      </c>
      <c r="W8" s="57" t="s">
        <v>103</v>
      </c>
    </row>
    <row r="9" spans="2:23" s="6" customFormat="1" ht="220.5" customHeight="1" x14ac:dyDescent="0.25">
      <c r="B9" s="3">
        <v>2</v>
      </c>
      <c r="C9" s="63" t="s">
        <v>108</v>
      </c>
      <c r="D9" s="59" t="s">
        <v>99</v>
      </c>
      <c r="E9" s="59" t="s">
        <v>118</v>
      </c>
      <c r="F9" s="12" t="s">
        <v>119</v>
      </c>
      <c r="G9" s="4" t="s">
        <v>128</v>
      </c>
      <c r="H9" s="2" t="s">
        <v>82</v>
      </c>
      <c r="I9" s="1">
        <f>IF(H9="","",VLOOKUP(H9,'Matriz Probabilidade Impacto'!$C$5:$E$10,2,FALSE))</f>
        <v>8</v>
      </c>
      <c r="J9" s="1" t="s">
        <v>9</v>
      </c>
      <c r="K9" s="1">
        <f>IF(J9="","",VLOOKUP(J9,'Matriz Probabilidade Impacto'!$C$16:$D$20,2,FALSE))</f>
        <v>8</v>
      </c>
      <c r="L9" s="1" t="str">
        <f t="shared" ref="L9" si="3">IF(M9="","",IF(M9&lt;10,"Risco Baixo",IF(M9&lt;40,"Risco Médio",IF(M9&lt;80,"Risco Alto",IF(M9&lt;101,"Risco Extremo")))))</f>
        <v>Risco Alto</v>
      </c>
      <c r="M9" s="1">
        <f t="shared" ref="M9" si="4">IF(J9="","",I9*K9)</f>
        <v>64</v>
      </c>
      <c r="N9" s="1" t="str">
        <f t="shared" ref="N9" si="5">IF(L9="","",IF(L9="Risco Baixo","O risco baixo está dentro do apetite a riscos da UFPA, portanto, deve ser apenas monitorado.",IF(L9="Risco Médio","O risco médio está dentro do apetite a riscos da UFPA, portanto, deve ser apenas monitorado.",IF(L9="Risco Alto","O risco alto deverá ser priorizado para tratamento, pois está fora do limite de apetite tolerado.",IF(L9="Risco Extremo","O risco extremo deverá ser priorizado para tratamento, pois está fora do limite de apetite tolerado.",)))))</f>
        <v>O risco alto deverá ser priorizado para tratamento, pois está fora do limite de apetite tolerado.</v>
      </c>
      <c r="O9" s="2" t="s">
        <v>68</v>
      </c>
      <c r="P9" s="1" t="s">
        <v>68</v>
      </c>
      <c r="Q9" s="1" t="s">
        <v>68</v>
      </c>
      <c r="R9" s="1" t="s">
        <v>84</v>
      </c>
      <c r="S9" s="1" t="s">
        <v>68</v>
      </c>
      <c r="T9" s="59" t="s">
        <v>120</v>
      </c>
      <c r="U9" s="59" t="s">
        <v>101</v>
      </c>
      <c r="V9" s="58">
        <v>44896</v>
      </c>
      <c r="W9" s="57" t="s">
        <v>121</v>
      </c>
    </row>
    <row r="10" spans="2:23" s="6" customFormat="1" ht="220.5" customHeight="1" x14ac:dyDescent="0.25">
      <c r="B10" s="3">
        <v>3</v>
      </c>
      <c r="C10" s="63" t="s">
        <v>109</v>
      </c>
      <c r="D10" s="60" t="s">
        <v>99</v>
      </c>
      <c r="E10" s="60" t="s">
        <v>148</v>
      </c>
      <c r="F10" s="61" t="s">
        <v>147</v>
      </c>
      <c r="G10" s="4" t="s">
        <v>149</v>
      </c>
      <c r="H10" s="2" t="s">
        <v>3</v>
      </c>
      <c r="I10" s="1">
        <f>IF(H10="","",VLOOKUP(H10,'Matriz Probabilidade Impacto'!$C$5:$E$10,2,FALSE))</f>
        <v>5</v>
      </c>
      <c r="J10" s="1" t="s">
        <v>9</v>
      </c>
      <c r="K10" s="1">
        <f>IF(J10="","",VLOOKUP(J10,'Matriz Probabilidade Impacto'!$C$16:$D$20,2,FALSE))</f>
        <v>8</v>
      </c>
      <c r="L10" s="1" t="str">
        <f t="shared" ref="L10:L15" si="6">IF(M10="","",IF(M10&lt;10,"Risco Baixo",IF(M10&lt;40,"Risco Médio",IF(M10&lt;80,"Risco Alto",IF(M10&lt;101,"Risco Extremo")))))</f>
        <v>Risco Alto</v>
      </c>
      <c r="M10" s="1">
        <f t="shared" ref="M10:M15" si="7">IF(J10="","",I10*K10)</f>
        <v>40</v>
      </c>
      <c r="N10" s="1" t="str">
        <f t="shared" ref="N10:N15" si="8">IF(L10="","",IF(L10="Risco Baixo","O risco baixo está dentro do apetite a riscos da UFPA, portanto, deve ser apenas monitorado.",IF(L10="Risco Médio","O risco médio está dentro do apetite a riscos da UFPA, portanto, deve ser apenas monitorado.",IF(L10="Risco Alto","O risco alto deverá ser priorizado para tratamento, pois está fora do limite de apetite tolerado.",IF(L10="Risco Extremo","O risco extremo deverá ser priorizado para tratamento, pois está fora do limite de apetite tolerado.",)))))</f>
        <v>O risco alto deverá ser priorizado para tratamento, pois está fora do limite de apetite tolerado.</v>
      </c>
      <c r="O10" s="2" t="s">
        <v>68</v>
      </c>
      <c r="P10" s="1" t="s">
        <v>84</v>
      </c>
      <c r="Q10" s="1" t="s">
        <v>68</v>
      </c>
      <c r="R10" s="1" t="s">
        <v>84</v>
      </c>
      <c r="S10" s="1" t="s">
        <v>68</v>
      </c>
      <c r="T10" s="60" t="s">
        <v>129</v>
      </c>
      <c r="U10" s="60" t="s">
        <v>101</v>
      </c>
      <c r="V10" s="58">
        <v>44896</v>
      </c>
      <c r="W10" s="57" t="s">
        <v>146</v>
      </c>
    </row>
    <row r="11" spans="2:23" s="6" customFormat="1" ht="279" customHeight="1" x14ac:dyDescent="0.25">
      <c r="B11" s="3">
        <v>4</v>
      </c>
      <c r="C11" s="64" t="s">
        <v>110</v>
      </c>
      <c r="D11" s="66" t="s">
        <v>105</v>
      </c>
      <c r="E11" s="60" t="s">
        <v>150</v>
      </c>
      <c r="F11" s="12" t="s">
        <v>151</v>
      </c>
      <c r="G11" s="4" t="s">
        <v>152</v>
      </c>
      <c r="H11" s="2" t="s">
        <v>3</v>
      </c>
      <c r="I11" s="1">
        <f>IF(H11="","",VLOOKUP(H11,'Matriz Probabilidade Impacto'!$C$5:$E$10,2,FALSE))</f>
        <v>5</v>
      </c>
      <c r="J11" s="1" t="s">
        <v>8</v>
      </c>
      <c r="K11" s="1">
        <f>IF(J11="","",VLOOKUP(J11,'Matriz Probabilidade Impacto'!$C$16:$D$20,2,FALSE))</f>
        <v>5</v>
      </c>
      <c r="L11" s="1" t="str">
        <f t="shared" si="6"/>
        <v>Risco Médio</v>
      </c>
      <c r="M11" s="1">
        <f t="shared" si="7"/>
        <v>25</v>
      </c>
      <c r="N11" s="1" t="str">
        <f t="shared" si="8"/>
        <v>O risco médio está dentro do apetite a riscos da UFPA, portanto, deve ser apenas monitorado.</v>
      </c>
      <c r="O11" s="2" t="s">
        <v>68</v>
      </c>
      <c r="P11" s="1" t="s">
        <v>68</v>
      </c>
      <c r="Q11" s="1" t="s">
        <v>68</v>
      </c>
      <c r="R11" s="1" t="s">
        <v>84</v>
      </c>
      <c r="S11" s="1" t="s">
        <v>84</v>
      </c>
      <c r="T11" s="61" t="s">
        <v>112</v>
      </c>
      <c r="U11" s="60" t="s">
        <v>106</v>
      </c>
      <c r="V11" s="58" t="s">
        <v>140</v>
      </c>
      <c r="W11" s="57" t="s">
        <v>111</v>
      </c>
    </row>
    <row r="12" spans="2:23" s="6" customFormat="1" ht="244.5" customHeight="1" x14ac:dyDescent="0.25">
      <c r="B12" s="3">
        <v>5</v>
      </c>
      <c r="C12" s="64" t="s">
        <v>134</v>
      </c>
      <c r="D12" s="65" t="s">
        <v>105</v>
      </c>
      <c r="E12" s="60" t="s">
        <v>132</v>
      </c>
      <c r="F12" s="61" t="s">
        <v>131</v>
      </c>
      <c r="G12" s="4" t="s">
        <v>133</v>
      </c>
      <c r="H12" s="2" t="s">
        <v>3</v>
      </c>
      <c r="I12" s="1">
        <f>IF(H12="","",VLOOKUP(H12,'Matriz Probabilidade Impacto'!$C$5:$E$10,2,FALSE))</f>
        <v>5</v>
      </c>
      <c r="J12" s="1" t="s">
        <v>8</v>
      </c>
      <c r="K12" s="1">
        <f>IF(J12="","",VLOOKUP(J12,'Matriz Probabilidade Impacto'!$C$16:$D$20,2,FALSE))</f>
        <v>5</v>
      </c>
      <c r="L12" s="1" t="str">
        <f t="shared" si="6"/>
        <v>Risco Médio</v>
      </c>
      <c r="M12" s="1">
        <f t="shared" si="7"/>
        <v>25</v>
      </c>
      <c r="N12" s="1" t="str">
        <f t="shared" si="8"/>
        <v>O risco médio está dentro do apetite a riscos da UFPA, portanto, deve ser apenas monitorado.</v>
      </c>
      <c r="O12" s="2" t="s">
        <v>68</v>
      </c>
      <c r="P12" s="1" t="s">
        <v>68</v>
      </c>
      <c r="Q12" s="1" t="s">
        <v>68</v>
      </c>
      <c r="R12" s="1" t="s">
        <v>84</v>
      </c>
      <c r="S12" s="1" t="s">
        <v>68</v>
      </c>
      <c r="T12" s="60" t="str">
        <f>IF(L12="","",IF(L12="Risco Baixo","monitorar o risco.",IF(L12="Risco Médio","monitorar o risco.",IF(L12="Risco Alto","",IF(L12="Risco Extremo","",)))))</f>
        <v>monitorar o risco.</v>
      </c>
      <c r="U12" s="60" t="s">
        <v>106</v>
      </c>
      <c r="V12" s="58" t="str">
        <f t="shared" ref="V12" si="9">IF(T12="monitorar o risco.","Contínuo","")</f>
        <v>Contínuo</v>
      </c>
      <c r="W12" s="57" t="s">
        <v>135</v>
      </c>
    </row>
    <row r="13" spans="2:23" s="6" customFormat="1" ht="133.5" customHeight="1" x14ac:dyDescent="0.25">
      <c r="B13" s="3">
        <v>6</v>
      </c>
      <c r="C13" s="63" t="s">
        <v>136</v>
      </c>
      <c r="D13" s="61" t="s">
        <v>105</v>
      </c>
      <c r="E13" s="60" t="s">
        <v>137</v>
      </c>
      <c r="F13" s="61" t="s">
        <v>138</v>
      </c>
      <c r="G13" s="4" t="s">
        <v>139</v>
      </c>
      <c r="H13" s="2" t="s">
        <v>2</v>
      </c>
      <c r="I13" s="1">
        <f>IF(H13="","",VLOOKUP(H13,'Matriz Probabilidade Impacto'!$C$5:$E$10,2,FALSE))</f>
        <v>2</v>
      </c>
      <c r="J13" s="1" t="s">
        <v>8</v>
      </c>
      <c r="K13" s="1">
        <f>IF(J13="","",VLOOKUP(J13,'Matriz Probabilidade Impacto'!$C$16:$D$20,2,FALSE))</f>
        <v>5</v>
      </c>
      <c r="L13" s="1" t="str">
        <f t="shared" si="6"/>
        <v>Risco Médio</v>
      </c>
      <c r="M13" s="1">
        <f t="shared" si="7"/>
        <v>10</v>
      </c>
      <c r="N13" s="1" t="str">
        <f t="shared" si="8"/>
        <v>O risco médio está dentro do apetite a riscos da UFPA, portanto, deve ser apenas monitorado.</v>
      </c>
      <c r="O13" s="2" t="s">
        <v>68</v>
      </c>
      <c r="P13" s="1" t="s">
        <v>68</v>
      </c>
      <c r="Q13" s="1" t="s">
        <v>68</v>
      </c>
      <c r="R13" s="1" t="s">
        <v>84</v>
      </c>
      <c r="S13" s="1" t="s">
        <v>68</v>
      </c>
      <c r="T13" s="61" t="s">
        <v>104</v>
      </c>
      <c r="U13" s="60" t="s">
        <v>106</v>
      </c>
      <c r="V13" s="58" t="s">
        <v>140</v>
      </c>
      <c r="W13" s="57" t="s">
        <v>141</v>
      </c>
    </row>
    <row r="14" spans="2:23" s="6" customFormat="1" ht="249" customHeight="1" x14ac:dyDescent="0.25">
      <c r="B14" s="3">
        <v>7</v>
      </c>
      <c r="C14" s="63" t="s">
        <v>142</v>
      </c>
      <c r="D14" s="61" t="s">
        <v>105</v>
      </c>
      <c r="E14" s="60" t="s">
        <v>144</v>
      </c>
      <c r="F14" s="12" t="s">
        <v>143</v>
      </c>
      <c r="G14" s="4" t="s">
        <v>145</v>
      </c>
      <c r="H14" s="2" t="s">
        <v>3</v>
      </c>
      <c r="I14" s="1">
        <f>IF(H14="","",VLOOKUP(H14,'Matriz Probabilidade Impacto'!$C$5:$E$10,2,FALSE))</f>
        <v>5</v>
      </c>
      <c r="J14" s="1" t="s">
        <v>9</v>
      </c>
      <c r="K14" s="1">
        <f>IF(J14="","",VLOOKUP(J14,'Matriz Probabilidade Impacto'!$C$16:$D$20,2,FALSE))</f>
        <v>8</v>
      </c>
      <c r="L14" s="1" t="str">
        <f t="shared" si="6"/>
        <v>Risco Alto</v>
      </c>
      <c r="M14" s="1">
        <f t="shared" si="7"/>
        <v>40</v>
      </c>
      <c r="N14" s="1" t="str">
        <f t="shared" si="8"/>
        <v>O risco alto deverá ser priorizado para tratamento, pois está fora do limite de apetite tolerado.</v>
      </c>
      <c r="O14" s="2" t="s">
        <v>68</v>
      </c>
      <c r="P14" s="1" t="s">
        <v>68</v>
      </c>
      <c r="Q14" s="1" t="s">
        <v>68</v>
      </c>
      <c r="R14" s="1" t="s">
        <v>84</v>
      </c>
      <c r="S14" s="1" t="s">
        <v>68</v>
      </c>
      <c r="T14" s="61" t="s">
        <v>113</v>
      </c>
      <c r="U14" s="60" t="s">
        <v>106</v>
      </c>
      <c r="V14" s="58" t="s">
        <v>140</v>
      </c>
      <c r="W14" s="57" t="s">
        <v>113</v>
      </c>
    </row>
    <row r="15" spans="2:23" s="6" customFormat="1" ht="110.25" customHeight="1" x14ac:dyDescent="0.25">
      <c r="B15" s="3">
        <v>8</v>
      </c>
      <c r="C15" s="62" t="s">
        <v>114</v>
      </c>
      <c r="D15" s="60" t="s">
        <v>122</v>
      </c>
      <c r="E15" s="60" t="s">
        <v>130</v>
      </c>
      <c r="F15" s="12" t="s">
        <v>124</v>
      </c>
      <c r="G15" s="4" t="s">
        <v>123</v>
      </c>
      <c r="H15" s="2" t="s">
        <v>3</v>
      </c>
      <c r="I15" s="1">
        <f>IF(H15="","",VLOOKUP(H15,'Matriz Probabilidade Impacto'!$C$5:$E$10,2,FALSE))</f>
        <v>5</v>
      </c>
      <c r="J15" s="1" t="s">
        <v>10</v>
      </c>
      <c r="K15" s="1">
        <f>IF(J15="","",VLOOKUP(J15,'Matriz Probabilidade Impacto'!$C$16:$D$20,2,FALSE))</f>
        <v>10</v>
      </c>
      <c r="L15" s="1" t="str">
        <f t="shared" si="6"/>
        <v>Risco Alto</v>
      </c>
      <c r="M15" s="1">
        <f t="shared" si="7"/>
        <v>50</v>
      </c>
      <c r="N15" s="1" t="str">
        <f t="shared" si="8"/>
        <v>O risco alto deverá ser priorizado para tratamento, pois está fora do limite de apetite tolerado.</v>
      </c>
      <c r="O15" s="2" t="s">
        <v>68</v>
      </c>
      <c r="P15" s="1" t="s">
        <v>68</v>
      </c>
      <c r="Q15" s="1" t="s">
        <v>68</v>
      </c>
      <c r="R15" s="1" t="s">
        <v>68</v>
      </c>
      <c r="S15" s="1" t="s">
        <v>68</v>
      </c>
      <c r="T15" s="60" t="s">
        <v>126</v>
      </c>
      <c r="U15" s="60" t="s">
        <v>125</v>
      </c>
      <c r="V15" s="58">
        <v>44986</v>
      </c>
      <c r="W15" s="57" t="s">
        <v>127</v>
      </c>
    </row>
  </sheetData>
  <mergeCells count="18">
    <mergeCell ref="W6:W7"/>
    <mergeCell ref="O5:V5"/>
    <mergeCell ref="T6:V6"/>
    <mergeCell ref="B6:B7"/>
    <mergeCell ref="D6:D7"/>
    <mergeCell ref="E6:E7"/>
    <mergeCell ref="F6:F7"/>
    <mergeCell ref="G6:G7"/>
    <mergeCell ref="O6:R6"/>
    <mergeCell ref="H5:N5"/>
    <mergeCell ref="H6:I6"/>
    <mergeCell ref="J6:K6"/>
    <mergeCell ref="L6:M6"/>
    <mergeCell ref="C6:C7"/>
    <mergeCell ref="G2:H2"/>
    <mergeCell ref="B2:D2"/>
    <mergeCell ref="N6:N7"/>
    <mergeCell ref="B5:G5"/>
  </mergeCells>
  <conditionalFormatting sqref="H9:K15">
    <cfRule type="cellIs" dxfId="125" priority="1629" operator="equal">
      <formula>1</formula>
    </cfRule>
    <cfRule type="cellIs" dxfId="124" priority="1633" operator="equal">
      <formula>2</formula>
    </cfRule>
    <cfRule type="cellIs" dxfId="123" priority="1634" operator="equal">
      <formula>5</formula>
    </cfRule>
    <cfRule type="cellIs" dxfId="122" priority="1635" operator="equal">
      <formula>8</formula>
    </cfRule>
    <cfRule type="cellIs" dxfId="121" priority="1637" operator="equal">
      <formula>10</formula>
    </cfRule>
  </conditionalFormatting>
  <conditionalFormatting sqref="O9:S15">
    <cfRule type="cellIs" dxfId="120" priority="1600" operator="equal">
      <formula>"RB"</formula>
    </cfRule>
    <cfRule type="cellIs" dxfId="119" priority="1601" operator="equal">
      <formula>"RM"</formula>
    </cfRule>
    <cfRule type="cellIs" dxfId="118" priority="1602" operator="equal">
      <formula>"RA"</formula>
    </cfRule>
    <cfRule type="cellIs" dxfId="117" priority="1603" operator="equal">
      <formula>"RE"</formula>
    </cfRule>
  </conditionalFormatting>
  <conditionalFormatting sqref="H9:H15">
    <cfRule type="cellIs" dxfId="116" priority="1628" operator="equal">
      <formula>10</formula>
    </cfRule>
    <cfRule type="cellIs" dxfId="115" priority="1630" operator="equal">
      <formula>1</formula>
    </cfRule>
    <cfRule type="cellIs" dxfId="114" priority="1631" operator="equal">
      <formula>2</formula>
    </cfRule>
    <cfRule type="cellIs" dxfId="113" priority="1632" operator="equal">
      <formula>5</formula>
    </cfRule>
  </conditionalFormatting>
  <conditionalFormatting sqref="M9:M15">
    <cfRule type="cellIs" dxfId="112" priority="1554" operator="lessThan">
      <formula>10</formula>
    </cfRule>
    <cfRule type="cellIs" dxfId="111" priority="1555" operator="lessThan">
      <formula>40</formula>
    </cfRule>
    <cfRule type="cellIs" dxfId="110" priority="1556" operator="lessThan">
      <formula>80</formula>
    </cfRule>
    <cfRule type="cellIs" dxfId="109" priority="1557" operator="lessThan">
      <formula>101</formula>
    </cfRule>
  </conditionalFormatting>
  <conditionalFormatting sqref="L9:L15">
    <cfRule type="cellIs" dxfId="108" priority="1550" operator="equal">
      <formula>"Risco Baixo"</formula>
    </cfRule>
    <cfRule type="cellIs" dxfId="107" priority="1551" operator="equal">
      <formula>"Risco Médio"</formula>
    </cfRule>
    <cfRule type="cellIs" dxfId="106" priority="1552" operator="equal">
      <formula>"Risco Alto"</formula>
    </cfRule>
    <cfRule type="cellIs" dxfId="105" priority="1553" operator="equal">
      <formula>"Risco Extremo"</formula>
    </cfRule>
  </conditionalFormatting>
  <conditionalFormatting sqref="N9:N15">
    <cfRule type="cellIs" dxfId="104" priority="1546" operator="equal">
      <formula>"Risco Baixo é tolerado. A ação de tratamento é Gerenciar o Risco."</formula>
    </cfRule>
    <cfRule type="cellIs" dxfId="103" priority="1547" operator="equal">
      <formula>"Risco Médio é tolerado. A ação de tratamento é Gerenciar o Risco."</formula>
    </cfRule>
    <cfRule type="cellIs" dxfId="102" priority="1548" operator="equal">
      <formula>"Risco Alto não é tolerado. Deverá ser criada ação de tratamento."</formula>
    </cfRule>
    <cfRule type="cellIs" dxfId="101" priority="1549" operator="equal">
      <formula>"Risco Extremo não é tolerado. Deverá ser criada ação de tratamento."</formula>
    </cfRule>
  </conditionalFormatting>
  <conditionalFormatting sqref="M9:M15">
    <cfRule type="cellIs" dxfId="100" priority="1525" operator="equal">
      <formula>""</formula>
    </cfRule>
    <cfRule type="cellIs" dxfId="99" priority="1538" operator="lessThan">
      <formula>10</formula>
    </cfRule>
    <cfRule type="cellIs" dxfId="98" priority="1539" operator="lessThan">
      <formula>40</formula>
    </cfRule>
    <cfRule type="cellIs" dxfId="97" priority="1540" operator="lessThan">
      <formula>80</formula>
    </cfRule>
    <cfRule type="cellIs" dxfId="96" priority="1541" operator="lessThan">
      <formula>101</formula>
    </cfRule>
  </conditionalFormatting>
  <conditionalFormatting sqref="L9:L15">
    <cfRule type="cellIs" dxfId="95" priority="1526" operator="equal">
      <formula>""</formula>
    </cfRule>
    <cfRule type="cellIs" dxfId="94" priority="1534" operator="equal">
      <formula>"Risco Baixo"</formula>
    </cfRule>
    <cfRule type="cellIs" dxfId="93" priority="1535" operator="equal">
      <formula>"Risco Médio"</formula>
    </cfRule>
    <cfRule type="cellIs" dxfId="92" priority="1536" operator="equal">
      <formula>"Risco Alto"</formula>
    </cfRule>
    <cfRule type="cellIs" dxfId="91" priority="1537" operator="equal">
      <formula>"Risco Extremo"</formula>
    </cfRule>
  </conditionalFormatting>
  <conditionalFormatting sqref="N9:N15">
    <cfRule type="cellIs" dxfId="90" priority="1524" operator="equal">
      <formula>""</formula>
    </cfRule>
    <cfRule type="cellIs" dxfId="89" priority="1530" operator="equal">
      <formula>"Risco Baixo é tolerado. A ação de tratamento é Gerenciar o Risco."</formula>
    </cfRule>
    <cfRule type="cellIs" dxfId="88" priority="1531" operator="equal">
      <formula>"Risco Médio é tolerado. A ação de tratamento é Gerenciar o Risco."</formula>
    </cfRule>
    <cfRule type="cellIs" dxfId="87" priority="1532" operator="equal">
      <formula>"Risco Alto não é tolerado. Deverá ser criada ação de tratamento."</formula>
    </cfRule>
    <cfRule type="cellIs" dxfId="86" priority="1533" operator="equal">
      <formula>"Risco Extremo não é tolerado. Deverá ser criada ação de tratamento."</formula>
    </cfRule>
  </conditionalFormatting>
  <conditionalFormatting sqref="I9:I15 K9:K15">
    <cfRule type="cellIs" dxfId="85" priority="1528" operator="equal">
      <formula>""</formula>
    </cfRule>
  </conditionalFormatting>
  <conditionalFormatting sqref="M9">
    <cfRule type="cellIs" dxfId="84" priority="1515" operator="equal">
      <formula>""</formula>
    </cfRule>
    <cfRule type="cellIs" dxfId="83" priority="1516" operator="lessThan">
      <formula>10</formula>
    </cfRule>
    <cfRule type="cellIs" dxfId="82" priority="1517" operator="lessThan">
      <formula>40</formula>
    </cfRule>
    <cfRule type="cellIs" dxfId="81" priority="1518" operator="lessThan">
      <formula>80</formula>
    </cfRule>
    <cfRule type="cellIs" dxfId="80" priority="1519" operator="lessThan">
      <formula>101</formula>
    </cfRule>
  </conditionalFormatting>
  <conditionalFormatting sqref="L9">
    <cfRule type="cellIs" dxfId="79" priority="1510" operator="equal">
      <formula>""</formula>
    </cfRule>
    <cfRule type="cellIs" dxfId="78" priority="1511" operator="equal">
      <formula>"Risco Baixo"</formula>
    </cfRule>
    <cfRule type="cellIs" dxfId="77" priority="1512" operator="equal">
      <formula>"Risco Médio"</formula>
    </cfRule>
    <cfRule type="cellIs" dxfId="76" priority="1513" operator="equal">
      <formula>"Risco Alto"</formula>
    </cfRule>
    <cfRule type="cellIs" dxfId="75" priority="1514" operator="equal">
      <formula>"Risco Extremo"</formula>
    </cfRule>
  </conditionalFormatting>
  <conditionalFormatting sqref="N9">
    <cfRule type="cellIs" dxfId="74" priority="1505" operator="equal">
      <formula>""</formula>
    </cfRule>
    <cfRule type="cellIs" dxfId="73" priority="1506" operator="equal">
      <formula>"Risco Baixo é tolerado. A ação de tratamento é Gerenciar o Risco."</formula>
    </cfRule>
    <cfRule type="cellIs" dxfId="72" priority="1507" operator="equal">
      <formula>"Risco Médio é tolerado. A ação de tratamento é Gerenciar o Risco."</formula>
    </cfRule>
    <cfRule type="cellIs" dxfId="71" priority="1508" operator="equal">
      <formula>"Risco Alto não é tolerado. Deverá ser criada ação de tratamento."</formula>
    </cfRule>
    <cfRule type="cellIs" dxfId="70" priority="1509" operator="equal">
      <formula>"Risco Extremo não é tolerado. Deverá ser criada ação de tratamento."</formula>
    </cfRule>
  </conditionalFormatting>
  <conditionalFormatting sqref="I9">
    <cfRule type="cellIs" dxfId="69" priority="1504" operator="equal">
      <formula>""</formula>
    </cfRule>
  </conditionalFormatting>
  <conditionalFormatting sqref="K9">
    <cfRule type="cellIs" dxfId="68" priority="1503" operator="equal">
      <formula>""</formula>
    </cfRule>
  </conditionalFormatting>
  <conditionalFormatting sqref="N9:N15">
    <cfRule type="cellIs" dxfId="67" priority="1484" operator="equal">
      <formula>""</formula>
    </cfRule>
    <cfRule type="cellIs" dxfId="66" priority="1485" operator="equal">
      <formula>"O risco baixo está dentro do apetite a riscos da UFPA, portanto, deve ser apenas monitorado."</formula>
    </cfRule>
    <cfRule type="cellIs" dxfId="65" priority="1486" operator="equal">
      <formula>"O risco médio está dentro do apetite a riscos da UFPA, portanto, deve ser apenas monitorado."</formula>
    </cfRule>
    <cfRule type="cellIs" dxfId="64" priority="1487" operator="equal">
      <formula>"O risco alto deverá ser priorizado para tratamento, pois está fora do limite de apetite tolerado."</formula>
    </cfRule>
    <cfRule type="cellIs" dxfId="63" priority="1488" operator="equal">
      <formula>"O risco extremo deverá ser priorizado para tratamento, pois está fora do limite de apetite tolerado."</formula>
    </cfRule>
  </conditionalFormatting>
  <conditionalFormatting sqref="H8:K8">
    <cfRule type="cellIs" dxfId="62" priority="56" operator="equal">
      <formula>1</formula>
    </cfRule>
    <cfRule type="cellIs" dxfId="61" priority="60" operator="equal">
      <formula>2</formula>
    </cfRule>
    <cfRule type="cellIs" dxfId="60" priority="61" operator="equal">
      <formula>5</formula>
    </cfRule>
    <cfRule type="cellIs" dxfId="59" priority="62" operator="equal">
      <formula>8</formula>
    </cfRule>
    <cfRule type="cellIs" dxfId="58" priority="63" operator="equal">
      <formula>10</formula>
    </cfRule>
  </conditionalFormatting>
  <conditionalFormatting sqref="O8:S8">
    <cfRule type="cellIs" dxfId="57" priority="51" operator="equal">
      <formula>"RB"</formula>
    </cfRule>
    <cfRule type="cellIs" dxfId="56" priority="52" operator="equal">
      <formula>"RM"</formula>
    </cfRule>
    <cfRule type="cellIs" dxfId="55" priority="53" operator="equal">
      <formula>"RA"</formula>
    </cfRule>
    <cfRule type="cellIs" dxfId="54" priority="54" operator="equal">
      <formula>"RE"</formula>
    </cfRule>
  </conditionalFormatting>
  <conditionalFormatting sqref="H8">
    <cfRule type="cellIs" dxfId="53" priority="55" operator="equal">
      <formula>10</formula>
    </cfRule>
    <cfRule type="cellIs" dxfId="52" priority="57" operator="equal">
      <formula>1</formula>
    </cfRule>
    <cfRule type="cellIs" dxfId="51" priority="58" operator="equal">
      <formula>2</formula>
    </cfRule>
    <cfRule type="cellIs" dxfId="50" priority="59" operator="equal">
      <formula>5</formula>
    </cfRule>
  </conditionalFormatting>
  <conditionalFormatting sqref="M8">
    <cfRule type="cellIs" dxfId="49" priority="47" operator="lessThan">
      <formula>10</formula>
    </cfRule>
    <cfRule type="cellIs" dxfId="48" priority="48" operator="lessThan">
      <formula>40</formula>
    </cfRule>
    <cfRule type="cellIs" dxfId="47" priority="49" operator="lessThan">
      <formula>80</formula>
    </cfRule>
    <cfRule type="cellIs" dxfId="46" priority="50" operator="lessThan">
      <formula>101</formula>
    </cfRule>
  </conditionalFormatting>
  <conditionalFormatting sqref="L8">
    <cfRule type="cellIs" dxfId="45" priority="43" operator="equal">
      <formula>"Risco Baixo"</formula>
    </cfRule>
    <cfRule type="cellIs" dxfId="44" priority="44" operator="equal">
      <formula>"Risco Médio"</formula>
    </cfRule>
    <cfRule type="cellIs" dxfId="43" priority="45" operator="equal">
      <formula>"Risco Alto"</formula>
    </cfRule>
    <cfRule type="cellIs" dxfId="42" priority="46" operator="equal">
      <formula>"Risco Extremo"</formula>
    </cfRule>
  </conditionalFormatting>
  <conditionalFormatting sqref="N8">
    <cfRule type="cellIs" dxfId="41" priority="39" operator="equal">
      <formula>"Risco Baixo é tolerado. A ação de tratamento é Gerenciar o Risco."</formula>
    </cfRule>
    <cfRule type="cellIs" dxfId="40" priority="40" operator="equal">
      <formula>"Risco Médio é tolerado. A ação de tratamento é Gerenciar o Risco."</formula>
    </cfRule>
    <cfRule type="cellIs" dxfId="39" priority="41" operator="equal">
      <formula>"Risco Alto não é tolerado. Deverá ser criada ação de tratamento."</formula>
    </cfRule>
    <cfRule type="cellIs" dxfId="38" priority="42" operator="equal">
      <formula>"Risco Extremo não é tolerado. Deverá ser criada ação de tratamento."</formula>
    </cfRule>
  </conditionalFormatting>
  <conditionalFormatting sqref="M8">
    <cfRule type="cellIs" dxfId="37" priority="24" operator="equal">
      <formula>""</formula>
    </cfRule>
    <cfRule type="cellIs" dxfId="36" priority="35" operator="lessThan">
      <formula>10</formula>
    </cfRule>
    <cfRule type="cellIs" dxfId="35" priority="36" operator="lessThan">
      <formula>40</formula>
    </cfRule>
    <cfRule type="cellIs" dxfId="34" priority="37" operator="lessThan">
      <formula>80</formula>
    </cfRule>
    <cfRule type="cellIs" dxfId="33" priority="38" operator="lessThan">
      <formula>101</formula>
    </cfRule>
  </conditionalFormatting>
  <conditionalFormatting sqref="L8">
    <cfRule type="cellIs" dxfId="32" priority="25" operator="equal">
      <formula>""</formula>
    </cfRule>
    <cfRule type="cellIs" dxfId="31" priority="31" operator="equal">
      <formula>"Risco Baixo"</formula>
    </cfRule>
    <cfRule type="cellIs" dxfId="30" priority="32" operator="equal">
      <formula>"Risco Médio"</formula>
    </cfRule>
    <cfRule type="cellIs" dxfId="29" priority="33" operator="equal">
      <formula>"Risco Alto"</formula>
    </cfRule>
    <cfRule type="cellIs" dxfId="28" priority="34" operator="equal">
      <formula>"Risco Extremo"</formula>
    </cfRule>
  </conditionalFormatting>
  <conditionalFormatting sqref="N8">
    <cfRule type="cellIs" dxfId="27" priority="23" operator="equal">
      <formula>""</formula>
    </cfRule>
    <cfRule type="cellIs" dxfId="26" priority="27" operator="equal">
      <formula>"Risco Baixo é tolerado. A ação de tratamento é Gerenciar o Risco."</formula>
    </cfRule>
    <cfRule type="cellIs" dxfId="25" priority="28" operator="equal">
      <formula>"Risco Médio é tolerado. A ação de tratamento é Gerenciar o Risco."</formula>
    </cfRule>
    <cfRule type="cellIs" dxfId="24" priority="29" operator="equal">
      <formula>"Risco Alto não é tolerado. Deverá ser criada ação de tratamento."</formula>
    </cfRule>
    <cfRule type="cellIs" dxfId="23" priority="30" operator="equal">
      <formula>"Risco Extremo não é tolerado. Deverá ser criada ação de tratamento."</formula>
    </cfRule>
  </conditionalFormatting>
  <conditionalFormatting sqref="K8 I8">
    <cfRule type="cellIs" dxfId="22" priority="26" operator="equal">
      <formula>""</formula>
    </cfRule>
  </conditionalFormatting>
  <conditionalFormatting sqref="M8">
    <cfRule type="cellIs" dxfId="21" priority="18" operator="equal">
      <formula>""</formula>
    </cfRule>
    <cfRule type="cellIs" dxfId="20" priority="19" operator="lessThan">
      <formula>10</formula>
    </cfRule>
    <cfRule type="cellIs" dxfId="19" priority="20" operator="lessThan">
      <formula>40</formula>
    </cfRule>
    <cfRule type="cellIs" dxfId="18" priority="21" operator="lessThan">
      <formula>80</formula>
    </cfRule>
    <cfRule type="cellIs" dxfId="17" priority="22" operator="lessThan">
      <formula>101</formula>
    </cfRule>
  </conditionalFormatting>
  <conditionalFormatting sqref="L8">
    <cfRule type="cellIs" dxfId="16" priority="13" operator="equal">
      <formula>""</formula>
    </cfRule>
    <cfRule type="cellIs" dxfId="15" priority="14" operator="equal">
      <formula>"Risco Baixo"</formula>
    </cfRule>
    <cfRule type="cellIs" dxfId="14" priority="15" operator="equal">
      <formula>"Risco Médio"</formula>
    </cfRule>
    <cfRule type="cellIs" dxfId="13" priority="16" operator="equal">
      <formula>"Risco Alto"</formula>
    </cfRule>
    <cfRule type="cellIs" dxfId="12" priority="17" operator="equal">
      <formula>"Risco Extremo"</formula>
    </cfRule>
  </conditionalFormatting>
  <conditionalFormatting sqref="N8">
    <cfRule type="cellIs" dxfId="11" priority="8" operator="equal">
      <formula>""</formula>
    </cfRule>
    <cfRule type="cellIs" dxfId="10" priority="9" operator="equal">
      <formula>"Risco Baixo é tolerado. A ação de tratamento é Gerenciar o Risco."</formula>
    </cfRule>
    <cfRule type="cellIs" dxfId="9" priority="10" operator="equal">
      <formula>"Risco Médio é tolerado. A ação de tratamento é Gerenciar o Risco."</formula>
    </cfRule>
    <cfRule type="cellIs" dxfId="8" priority="11" operator="equal">
      <formula>"Risco Alto não é tolerado. Deverá ser criada ação de tratamento."</formula>
    </cfRule>
    <cfRule type="cellIs" dxfId="7" priority="12" operator="equal">
      <formula>"Risco Extremo não é tolerado. Deverá ser criada ação de tratamento."</formula>
    </cfRule>
  </conditionalFormatting>
  <conditionalFormatting sqref="I8">
    <cfRule type="cellIs" dxfId="6" priority="7" operator="equal">
      <formula>""</formula>
    </cfRule>
  </conditionalFormatting>
  <conditionalFormatting sqref="K8">
    <cfRule type="cellIs" dxfId="5" priority="6" operator="equal">
      <formula>""</formula>
    </cfRule>
  </conditionalFormatting>
  <conditionalFormatting sqref="N8">
    <cfRule type="cellIs" dxfId="4" priority="1" operator="equal">
      <formula>""</formula>
    </cfRule>
    <cfRule type="cellIs" dxfId="3" priority="2" operator="equal">
      <formula>"O risco baixo está dentro do apetite a riscos da UFPA, portanto, deve ser apenas monitorado."</formula>
    </cfRule>
    <cfRule type="cellIs" dxfId="2" priority="3" operator="equal">
      <formula>"O risco médio está dentro do apetite a riscos da UFPA, portanto, deve ser apenas monitorado."</formula>
    </cfRule>
    <cfRule type="cellIs" dxfId="1" priority="4" operator="equal">
      <formula>"O risco alto deverá ser priorizado para tratamento, pois está fora do limite de apetite tolerado."</formula>
    </cfRule>
    <cfRule type="cellIs" dxfId="0" priority="5" operator="equal">
      <formula>"O risco extremo deverá ser priorizado para tratamento, pois está fora do limite de apetite tolerado."</formula>
    </cfRule>
  </conditionalFormatting>
  <dataValidations count="3">
    <dataValidation type="list" allowBlank="1" showInputMessage="1" showErrorMessage="1" sqref="O8:S15">
      <formula1>"Sim,Não"</formula1>
    </dataValidation>
    <dataValidation type="list" allowBlank="1" showInputMessage="1" showErrorMessage="1" sqref="H8:H15">
      <formula1>"Muito Baixa,Baixa,Média,Alta,Muito Alta"</formula1>
    </dataValidation>
    <dataValidation type="list" allowBlank="1" showInputMessage="1" showErrorMessage="1" sqref="J8:J15">
      <formula1>"Muito Baixo,Baixo,Médio,Alto,Muito Alto"</formula1>
    </dataValidation>
  </dataValidations>
  <pageMargins left="0.511811024" right="0.511811024" top="0.78740157499999996" bottom="0.78740157499999996" header="0.31496062000000002" footer="0.31496062000000002"/>
  <pageSetup paperSize="9" scale="3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21"/>
  <sheetViews>
    <sheetView showGridLines="0" topLeftCell="A13" workbookViewId="0">
      <selection activeCell="D8" sqref="D8"/>
    </sheetView>
  </sheetViews>
  <sheetFormatPr defaultRowHeight="15.75" x14ac:dyDescent="0.25"/>
  <cols>
    <col min="1" max="1" width="9.140625" style="15"/>
    <col min="2" max="2" width="1.140625" style="15" customWidth="1"/>
    <col min="3" max="3" width="22.5703125" style="15" customWidth="1"/>
    <col min="4" max="4" width="9.28515625" style="15" customWidth="1"/>
    <col min="5" max="5" width="62.85546875" style="15" customWidth="1"/>
    <col min="6" max="6" width="1.140625" style="15" customWidth="1"/>
    <col min="7" max="7" width="9.140625" style="15"/>
    <col min="8" max="9" width="9.140625" style="15" customWidth="1"/>
    <col min="10" max="16384" width="9.140625" style="15"/>
  </cols>
  <sheetData>
    <row r="3" spans="3:5" ht="4.5" customHeight="1" thickBot="1" x14ac:dyDescent="0.3"/>
    <row r="4" spans="3:5" ht="16.5" thickBot="1" x14ac:dyDescent="0.3">
      <c r="C4" s="96" t="s">
        <v>73</v>
      </c>
      <c r="D4" s="97"/>
      <c r="E4" s="98"/>
    </row>
    <row r="5" spans="3:5" ht="16.5" thickBot="1" x14ac:dyDescent="0.3">
      <c r="C5" s="17" t="s">
        <v>0</v>
      </c>
      <c r="D5" s="18" t="s">
        <v>1</v>
      </c>
      <c r="E5" s="19" t="s">
        <v>70</v>
      </c>
    </row>
    <row r="6" spans="3:5" ht="49.5" customHeight="1" x14ac:dyDescent="0.25">
      <c r="C6" s="27" t="s">
        <v>4</v>
      </c>
      <c r="D6" s="20">
        <v>1</v>
      </c>
      <c r="E6" s="21" t="s">
        <v>75</v>
      </c>
    </row>
    <row r="7" spans="3:5" ht="49.5" customHeight="1" x14ac:dyDescent="0.25">
      <c r="C7" s="28" t="s">
        <v>2</v>
      </c>
      <c r="D7" s="22">
        <v>2</v>
      </c>
      <c r="E7" s="23" t="s">
        <v>76</v>
      </c>
    </row>
    <row r="8" spans="3:5" ht="49.5" customHeight="1" x14ac:dyDescent="0.25">
      <c r="C8" s="29" t="s">
        <v>3</v>
      </c>
      <c r="D8" s="22">
        <v>5</v>
      </c>
      <c r="E8" s="23" t="s">
        <v>77</v>
      </c>
    </row>
    <row r="9" spans="3:5" ht="49.5" customHeight="1" x14ac:dyDescent="0.25">
      <c r="C9" s="30" t="s">
        <v>82</v>
      </c>
      <c r="D9" s="22">
        <v>8</v>
      </c>
      <c r="E9" s="23" t="s">
        <v>78</v>
      </c>
    </row>
    <row r="10" spans="3:5" ht="49.5" customHeight="1" thickBot="1" x14ac:dyDescent="0.3">
      <c r="C10" s="31" t="s">
        <v>5</v>
      </c>
      <c r="D10" s="24">
        <v>10</v>
      </c>
      <c r="E10" s="25" t="s">
        <v>88</v>
      </c>
    </row>
    <row r="11" spans="3:5" ht="4.5" customHeight="1" x14ac:dyDescent="0.25"/>
    <row r="13" spans="3:5" ht="4.5" customHeight="1" thickBot="1" x14ac:dyDescent="0.3"/>
    <row r="14" spans="3:5" ht="16.5" thickBot="1" x14ac:dyDescent="0.3">
      <c r="C14" s="96" t="s">
        <v>74</v>
      </c>
      <c r="D14" s="97"/>
      <c r="E14" s="98"/>
    </row>
    <row r="15" spans="3:5" ht="16.5" thickBot="1" x14ac:dyDescent="0.3">
      <c r="C15" s="17" t="s">
        <v>11</v>
      </c>
      <c r="D15" s="18" t="s">
        <v>1</v>
      </c>
      <c r="E15" s="19" t="s">
        <v>70</v>
      </c>
    </row>
    <row r="16" spans="3:5" ht="49.5" customHeight="1" x14ac:dyDescent="0.25">
      <c r="C16" s="27" t="s">
        <v>6</v>
      </c>
      <c r="D16" s="20">
        <v>1</v>
      </c>
      <c r="E16" s="21" t="s">
        <v>72</v>
      </c>
    </row>
    <row r="17" spans="3:5" ht="49.5" customHeight="1" x14ac:dyDescent="0.25">
      <c r="C17" s="28" t="s">
        <v>7</v>
      </c>
      <c r="D17" s="22">
        <v>2</v>
      </c>
      <c r="E17" s="23" t="s">
        <v>71</v>
      </c>
    </row>
    <row r="18" spans="3:5" ht="49.5" customHeight="1" x14ac:dyDescent="0.25">
      <c r="C18" s="29" t="s">
        <v>8</v>
      </c>
      <c r="D18" s="22">
        <v>5</v>
      </c>
      <c r="E18" s="23" t="s">
        <v>79</v>
      </c>
    </row>
    <row r="19" spans="3:5" ht="49.5" customHeight="1" x14ac:dyDescent="0.25">
      <c r="C19" s="30" t="s">
        <v>9</v>
      </c>
      <c r="D19" s="22">
        <v>8</v>
      </c>
      <c r="E19" s="23" t="s">
        <v>80</v>
      </c>
    </row>
    <row r="20" spans="3:5" ht="49.5" customHeight="1" thickBot="1" x14ac:dyDescent="0.3">
      <c r="C20" s="31" t="s">
        <v>10</v>
      </c>
      <c r="D20" s="24">
        <v>10</v>
      </c>
      <c r="E20" s="25" t="s">
        <v>81</v>
      </c>
    </row>
    <row r="21" spans="3:5" ht="4.5" customHeight="1" x14ac:dyDescent="0.25"/>
  </sheetData>
  <mergeCells count="2">
    <mergeCell ref="C4:E4"/>
    <mergeCell ref="C14:E1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9"/>
  <sheetViews>
    <sheetView showGridLines="0" workbookViewId="0">
      <selection activeCell="C29" sqref="C29"/>
    </sheetView>
  </sheetViews>
  <sheetFormatPr defaultRowHeight="15" x14ac:dyDescent="0.25"/>
  <cols>
    <col min="1" max="1" width="9.140625" style="16"/>
    <col min="2" max="2" width="0.5703125" style="16" customWidth="1"/>
    <col min="3" max="3" width="26.42578125" style="16" customWidth="1"/>
    <col min="4" max="4" width="32.5703125" style="16" customWidth="1"/>
    <col min="5" max="5" width="0.5703125" style="16" customWidth="1"/>
    <col min="6" max="16384" width="9.140625" style="16"/>
  </cols>
  <sheetData>
    <row r="2" spans="3:4" ht="5.25" customHeight="1" thickBot="1" x14ac:dyDescent="0.3"/>
    <row r="3" spans="3:4" s="26" customFormat="1" ht="16.5" thickBot="1" x14ac:dyDescent="0.3">
      <c r="C3" s="96" t="s">
        <v>86</v>
      </c>
      <c r="D3" s="98"/>
    </row>
    <row r="4" spans="3:4" ht="15.75" x14ac:dyDescent="0.25">
      <c r="C4" s="32" t="s">
        <v>13</v>
      </c>
      <c r="D4" s="33" t="s">
        <v>12</v>
      </c>
    </row>
    <row r="5" spans="3:4" ht="33.75" customHeight="1" x14ac:dyDescent="0.25">
      <c r="C5" s="28" t="s">
        <v>14</v>
      </c>
      <c r="D5" s="34" t="s">
        <v>89</v>
      </c>
    </row>
    <row r="6" spans="3:4" ht="33.75" customHeight="1" x14ac:dyDescent="0.25">
      <c r="C6" s="29" t="s">
        <v>15</v>
      </c>
      <c r="D6" s="34" t="s">
        <v>90</v>
      </c>
    </row>
    <row r="7" spans="3:4" ht="33.75" customHeight="1" x14ac:dyDescent="0.25">
      <c r="C7" s="30" t="s">
        <v>16</v>
      </c>
      <c r="D7" s="34" t="s">
        <v>91</v>
      </c>
    </row>
    <row r="8" spans="3:4" ht="33.75" customHeight="1" thickBot="1" x14ac:dyDescent="0.3">
      <c r="C8" s="31" t="s">
        <v>17</v>
      </c>
      <c r="D8" s="35" t="s">
        <v>18</v>
      </c>
    </row>
    <row r="9" spans="3:4" ht="5.25" customHeight="1" x14ac:dyDescent="0.25"/>
  </sheetData>
  <mergeCells count="1">
    <mergeCell ref="C3:D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12"/>
  <sheetViews>
    <sheetView showGridLines="0" workbookViewId="0">
      <selection activeCell="C29" sqref="C29"/>
    </sheetView>
  </sheetViews>
  <sheetFormatPr defaultRowHeight="15.75" x14ac:dyDescent="0.25"/>
  <cols>
    <col min="1" max="1" width="9.140625" style="15"/>
    <col min="2" max="2" width="1" style="15" customWidth="1"/>
    <col min="3" max="3" width="3.140625" style="15" customWidth="1"/>
    <col min="4" max="4" width="8.28515625" style="15" customWidth="1"/>
    <col min="5" max="5" width="0.7109375" style="15" customWidth="1"/>
    <col min="6" max="10" width="8.28515625" style="15" customWidth="1"/>
    <col min="11" max="11" width="1" style="15" customWidth="1"/>
    <col min="12" max="16384" width="9.140625" style="15"/>
  </cols>
  <sheetData>
    <row r="2" spans="3:10" ht="4.5" customHeight="1" thickBot="1" x14ac:dyDescent="0.3"/>
    <row r="3" spans="3:10" ht="16.5" thickBot="1" x14ac:dyDescent="0.3">
      <c r="C3" s="96" t="s">
        <v>87</v>
      </c>
      <c r="D3" s="97"/>
      <c r="E3" s="97"/>
      <c r="F3" s="97"/>
      <c r="G3" s="97"/>
      <c r="H3" s="97"/>
      <c r="I3" s="97"/>
      <c r="J3" s="98"/>
    </row>
    <row r="4" spans="3:10" ht="33.75" customHeight="1" x14ac:dyDescent="0.25">
      <c r="C4" s="99" t="s">
        <v>19</v>
      </c>
      <c r="D4" s="36" t="s">
        <v>21</v>
      </c>
      <c r="E4" s="37"/>
      <c r="F4" s="46" t="s">
        <v>26</v>
      </c>
      <c r="G4" s="46" t="s">
        <v>40</v>
      </c>
      <c r="H4" s="47" t="s">
        <v>37</v>
      </c>
      <c r="I4" s="48" t="s">
        <v>43</v>
      </c>
      <c r="J4" s="49" t="s">
        <v>44</v>
      </c>
    </row>
    <row r="5" spans="3:10" ht="33.75" customHeight="1" x14ac:dyDescent="0.25">
      <c r="C5" s="99"/>
      <c r="D5" s="38" t="s">
        <v>22</v>
      </c>
      <c r="E5" s="37"/>
      <c r="F5" s="50" t="s">
        <v>27</v>
      </c>
      <c r="G5" s="51" t="s">
        <v>41</v>
      </c>
      <c r="H5" s="52" t="s">
        <v>38</v>
      </c>
      <c r="I5" s="52" t="s">
        <v>39</v>
      </c>
      <c r="J5" s="53" t="s">
        <v>43</v>
      </c>
    </row>
    <row r="6" spans="3:10" ht="33.75" customHeight="1" x14ac:dyDescent="0.25">
      <c r="C6" s="99"/>
      <c r="D6" s="40" t="s">
        <v>23</v>
      </c>
      <c r="E6" s="37"/>
      <c r="F6" s="50" t="s">
        <v>28</v>
      </c>
      <c r="G6" s="51" t="s">
        <v>26</v>
      </c>
      <c r="H6" s="51" t="s">
        <v>42</v>
      </c>
      <c r="I6" s="52" t="s">
        <v>38</v>
      </c>
      <c r="J6" s="54" t="s">
        <v>37</v>
      </c>
    </row>
    <row r="7" spans="3:10" ht="33.75" customHeight="1" x14ac:dyDescent="0.25">
      <c r="C7" s="99"/>
      <c r="D7" s="39" t="s">
        <v>24</v>
      </c>
      <c r="E7" s="37"/>
      <c r="F7" s="50" t="s">
        <v>29</v>
      </c>
      <c r="G7" s="50" t="s">
        <v>31</v>
      </c>
      <c r="H7" s="51" t="s">
        <v>26</v>
      </c>
      <c r="I7" s="51" t="s">
        <v>41</v>
      </c>
      <c r="J7" s="55" t="s">
        <v>40</v>
      </c>
    </row>
    <row r="8" spans="3:10" ht="33.75" customHeight="1" x14ac:dyDescent="0.25">
      <c r="C8" s="100"/>
      <c r="D8" s="42" t="s">
        <v>25</v>
      </c>
      <c r="E8" s="37"/>
      <c r="F8" s="50" t="s">
        <v>30</v>
      </c>
      <c r="G8" s="50" t="s">
        <v>29</v>
      </c>
      <c r="H8" s="50" t="s">
        <v>28</v>
      </c>
      <c r="I8" s="50" t="s">
        <v>27</v>
      </c>
      <c r="J8" s="55" t="s">
        <v>26</v>
      </c>
    </row>
    <row r="9" spans="3:10" ht="3.75" customHeight="1" x14ac:dyDescent="0.25">
      <c r="C9" s="43"/>
      <c r="D9" s="37"/>
      <c r="E9" s="37"/>
      <c r="F9" s="37"/>
      <c r="G9" s="37"/>
      <c r="H9" s="37"/>
      <c r="I9" s="37"/>
      <c r="J9" s="44"/>
    </row>
    <row r="10" spans="3:10" ht="33.75" customHeight="1" x14ac:dyDescent="0.25">
      <c r="C10" s="103"/>
      <c r="D10" s="104"/>
      <c r="E10" s="37"/>
      <c r="F10" s="42" t="s">
        <v>32</v>
      </c>
      <c r="G10" s="39" t="s">
        <v>33</v>
      </c>
      <c r="H10" s="40" t="s">
        <v>34</v>
      </c>
      <c r="I10" s="38" t="s">
        <v>35</v>
      </c>
      <c r="J10" s="41" t="s">
        <v>36</v>
      </c>
    </row>
    <row r="11" spans="3:10" ht="16.5" customHeight="1" thickBot="1" x14ac:dyDescent="0.3">
      <c r="C11" s="105"/>
      <c r="D11" s="106"/>
      <c r="E11" s="45"/>
      <c r="F11" s="101" t="s">
        <v>20</v>
      </c>
      <c r="G11" s="101"/>
      <c r="H11" s="101"/>
      <c r="I11" s="101"/>
      <c r="J11" s="102"/>
    </row>
    <row r="12" spans="3:10" ht="4.5" customHeight="1" x14ac:dyDescent="0.25"/>
  </sheetData>
  <mergeCells count="4">
    <mergeCell ref="C3:J3"/>
    <mergeCell ref="C4:C8"/>
    <mergeCell ref="F11:J11"/>
    <mergeCell ref="C10:D1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F24" sqref="F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showGridLines="0" tabSelected="1" zoomScale="70" zoomScaleNormal="70" zoomScaleSheetLayoutView="70" workbookViewId="0">
      <pane ySplit="5" topLeftCell="A6" activePane="bottomLeft" state="frozen"/>
      <selection pane="bottomLeft" activeCell="E6" sqref="E6"/>
    </sheetView>
  </sheetViews>
  <sheetFormatPr defaultRowHeight="15" x14ac:dyDescent="0.25"/>
  <cols>
    <col min="1" max="1" width="3.28515625" customWidth="1"/>
    <col min="2" max="2" width="8.140625" customWidth="1"/>
    <col min="3" max="3" width="184.140625" bestFit="1" customWidth="1"/>
    <col min="4" max="4" width="34.42578125" customWidth="1"/>
    <col min="5" max="5" width="16.5703125" customWidth="1"/>
    <col min="6" max="6" width="41" customWidth="1"/>
    <col min="7" max="7" width="23.140625" bestFit="1" customWidth="1"/>
    <col min="8" max="8" width="21.42578125" customWidth="1"/>
  </cols>
  <sheetData>
    <row r="1" spans="2:8" ht="10.5" customHeight="1" x14ac:dyDescent="0.25"/>
    <row r="2" spans="2:8" ht="6" customHeight="1" x14ac:dyDescent="0.25"/>
    <row r="3" spans="2:8" ht="9" customHeight="1" thickBot="1" x14ac:dyDescent="0.3"/>
    <row r="4" spans="2:8" ht="21.75" customHeight="1" x14ac:dyDescent="0.25">
      <c r="B4" s="111" t="s">
        <v>95</v>
      </c>
      <c r="C4" s="112" t="s">
        <v>46</v>
      </c>
      <c r="D4" s="112" t="s">
        <v>48</v>
      </c>
      <c r="E4" s="113" t="s">
        <v>97</v>
      </c>
      <c r="F4" s="107" t="s">
        <v>98</v>
      </c>
      <c r="G4" s="107" t="s">
        <v>94</v>
      </c>
      <c r="H4" s="109" t="s">
        <v>55</v>
      </c>
    </row>
    <row r="5" spans="2:8" ht="45" customHeight="1" x14ac:dyDescent="0.25">
      <c r="B5" s="89"/>
      <c r="C5" s="68"/>
      <c r="D5" s="68"/>
      <c r="E5" s="114"/>
      <c r="F5" s="108"/>
      <c r="G5" s="108"/>
      <c r="H5" s="110"/>
    </row>
    <row r="6" spans="2:8" s="6" customFormat="1" ht="45" x14ac:dyDescent="0.25">
      <c r="B6" s="3">
        <f>'Planilha de Gestão de Riscos'!B8</f>
        <v>1</v>
      </c>
      <c r="C6" s="5" t="str">
        <f>IF('Planilha de Gestão de Riscos'!C8=0,"",'Planilha de Gestão de Riscos'!C8)</f>
        <v>Processo de monitoramento dos Cursos de Graduação</v>
      </c>
      <c r="D6" s="5" t="str">
        <f>IF('Planilha de Gestão de Riscos'!E8=0,"",'Planilha de Gestão de Riscos'!E8)</f>
        <v xml:space="preserve">Impacto negativo nos principais indicadores de ensino de graduação </v>
      </c>
      <c r="E6" s="5" t="str">
        <f>IF('Planilha de Gestão de Riscos'!L8=0,"",'Planilha de Gestão de Riscos'!L8)</f>
        <v>Risco Alto</v>
      </c>
      <c r="F6" s="5" t="str">
        <f>IF('Planilha de Gestão de Riscos'!T8=0,"",'Planilha de Gestão de Riscos'!T8)</f>
        <v>Adoção do Plano Anual de Monitoramento/Accompanhamentodos Cursos de Graduação</v>
      </c>
      <c r="G6" s="5" t="str">
        <f>IF('Planilha de Gestão de Riscos'!U8=0,"",'Planilha de Gestão de Riscos'!U8)</f>
        <v>DADD/PROEG</v>
      </c>
      <c r="H6" s="58" t="str">
        <f>IF('Planilha de Gestão de Riscos'!V8=0,"",'Planilha de Gestão de Riscos'!V8)</f>
        <v>Contínuo</v>
      </c>
    </row>
    <row r="7" spans="2:8" s="6" customFormat="1" ht="235.5" customHeight="1" x14ac:dyDescent="0.25">
      <c r="B7" s="3">
        <f>'Planilha de Gestão de Riscos'!B9</f>
        <v>2</v>
      </c>
      <c r="C7" s="5" t="str">
        <f>IF('Planilha de Gestão de Riscos'!C9=0,"",'Planilha de Gestão de Riscos'!C9)</f>
        <v>Processo de Acompanhamento Discente</v>
      </c>
      <c r="D7" s="5" t="str">
        <f>IF('Planilha de Gestão de Riscos'!E9=0,"",'Planilha de Gestão de Riscos'!E9)</f>
        <v>Perda de vínculo com instituição e baixo rendimento acadêmico</v>
      </c>
      <c r="E7" s="5" t="str">
        <f>IF('Planilha de Gestão de Riscos'!L9=0,"",'Planilha de Gestão de Riscos'!L9)</f>
        <v>Risco Alto</v>
      </c>
      <c r="F7" s="5" t="str">
        <f>IF('Planilha de Gestão de Riscos'!T9=0,"",'Planilha de Gestão de Riscos'!T9)</f>
        <v>Reformulação do Regulamento EG com adequações à necessárias realidade atual (Ex.  Aumento no limite máximo de componentes curriculares de o discente pode cursar em turmas de ensino individualizado ;  melhorar os procedimentos para o adiantamento do curso para alunos com alto rendimento excepcional, ampliar as possibilidades para a realização dos TCCs) - Programa de Formação Continuada;  Implementação do Programa de Tutoria Discente; monitoramento dos Cursos de graduação, parceria com ADIS e SAEST.</v>
      </c>
      <c r="G7" s="5" t="str">
        <f>IF('Planilha de Gestão de Riscos'!U9=0,"",'Planilha de Gestão de Riscos'!U9)</f>
        <v>DADD/PROEG</v>
      </c>
      <c r="H7" s="58">
        <f>IF('Planilha de Gestão de Riscos'!V9=0,"",'Planilha de Gestão de Riscos'!V9)</f>
        <v>44896</v>
      </c>
    </row>
    <row r="8" spans="2:8" s="6" customFormat="1" ht="90" x14ac:dyDescent="0.25">
      <c r="B8" s="3">
        <f>'Planilha de Gestão de Riscos'!B10</f>
        <v>3</v>
      </c>
      <c r="C8" s="5" t="str">
        <f>IF('Planilha de Gestão de Riscos'!C10=0,"",'Planilha de Gestão de Riscos'!C10)</f>
        <v>Processo de Acompanhamento de Egressos</v>
      </c>
      <c r="D8" s="5" t="str">
        <f>IF('Planilha de Gestão de Riscos'!E10=0,"",'Planilha de Gestão de Riscos'!E10)</f>
        <v xml:space="preserve"> Desconhecimento da realidade do egresso da UFPA (posicionamento no mercado, condicões de trabalho e renda, atuação profissional, outros) e o impacto da instituição na realidade da região </v>
      </c>
      <c r="E8" s="5" t="str">
        <f>IF('Planilha de Gestão de Riscos'!L10=0,"",'Planilha de Gestão de Riscos'!L10)</f>
        <v>Risco Alto</v>
      </c>
      <c r="F8" s="5" t="str">
        <f>IF('Planilha de Gestão de Riscos'!T10=0,"",'Planilha de Gestão de Riscos'!T10)</f>
        <v>Criação e atualização permanente do portal de egressos; Implementação do PAE (Programa de Acompanhamento do Egresso)</v>
      </c>
      <c r="G8" s="5" t="str">
        <f>IF('Planilha de Gestão de Riscos'!U10=0,"",'Planilha de Gestão de Riscos'!U10)</f>
        <v>DADD/PROEG</v>
      </c>
      <c r="H8" s="58">
        <f>IF('Planilha de Gestão de Riscos'!V10=0,"",'Planilha de Gestão de Riscos'!V10)</f>
        <v>44896</v>
      </c>
    </row>
    <row r="9" spans="2:8" s="6" customFormat="1" ht="60" x14ac:dyDescent="0.25">
      <c r="B9" s="3">
        <f>'Planilha de Gestão de Riscos'!B11</f>
        <v>4</v>
      </c>
      <c r="C9" s="5" t="str">
        <f>IF('Planilha de Gestão de Riscos'!C11=0,"",'Planilha de Gestão de Riscos'!C11)</f>
        <v>Processo de ampliação do Número de PPC da graduação com Flexibilização curricular</v>
      </c>
      <c r="D9" s="5" t="str">
        <f>IF('Planilha de Gestão de Riscos'!E11=0,"",'Planilha de Gestão de Riscos'!E11)</f>
        <v>A instituição manter a estrutura curricular tradicional para o ensino de graduação</v>
      </c>
      <c r="E9" s="5" t="str">
        <f>IF('Planilha de Gestão de Riscos'!L11=0,"",'Planilha de Gestão de Riscos'!L11)</f>
        <v>Risco Médio</v>
      </c>
      <c r="F9" s="5" t="str">
        <f>IF('Planilha de Gestão de Riscos'!T11=0,"",'Planilha de Gestão de Riscos'!T11)</f>
        <v>Plano de Ampliação do Número de PPC da graduação com Flexibilização curricular e Plano de Acompanhamento dos Cursos Flexibilizados</v>
      </c>
      <c r="G9" s="5" t="str">
        <f>IF('Planilha de Gestão de Riscos'!U11=0,"",'Planilha de Gestão de Riscos'!U11)</f>
        <v>DIDEN/PROEG</v>
      </c>
      <c r="H9" s="58" t="str">
        <f>IF('Planilha de Gestão de Riscos'!V11=0,"",'Planilha de Gestão de Riscos'!V11)</f>
        <v>Contínuo</v>
      </c>
    </row>
    <row r="10" spans="2:8" s="6" customFormat="1" ht="45" x14ac:dyDescent="0.25">
      <c r="B10" s="3">
        <f>'Planilha de Gestão de Riscos'!B12</f>
        <v>5</v>
      </c>
      <c r="C10" s="5" t="str">
        <f>IF('Planilha de Gestão de Riscos'!C12=0,"",'Planilha de Gestão de Riscos'!C12)</f>
        <v>Processo de autoavaliação dos cursos de graduação (AVALIA)</v>
      </c>
      <c r="D10" s="5" t="str">
        <f>IF('Planilha de Gestão de Riscos'!E12=0,"",'Planilha de Gestão de Riscos'!E12)</f>
        <v>Desconhecimento das fragilidades e potencialidades nos cursos de graduação</v>
      </c>
      <c r="E10" s="5" t="str">
        <f>IF('Planilha de Gestão de Riscos'!L12=0,"",'Planilha de Gestão de Riscos'!L12)</f>
        <v>Risco Médio</v>
      </c>
      <c r="F10" s="5" t="str">
        <f>IF('Planilha de Gestão de Riscos'!T12=0,"",'Planilha de Gestão de Riscos'!T12)</f>
        <v>monitorar o risco.</v>
      </c>
      <c r="G10" s="5" t="str">
        <f>IF('Planilha de Gestão de Riscos'!U12=0,"",'Planilha de Gestão de Riscos'!U12)</f>
        <v>DIDEN/PROEG</v>
      </c>
      <c r="H10" s="58" t="str">
        <f>IF('Planilha de Gestão de Riscos'!V12=0,"",'Planilha de Gestão de Riscos'!V12)</f>
        <v>Contínuo</v>
      </c>
    </row>
    <row r="11" spans="2:8" s="6" customFormat="1" ht="60" x14ac:dyDescent="0.25">
      <c r="B11" s="3">
        <f>'Planilha de Gestão de Riscos'!B13</f>
        <v>6</v>
      </c>
      <c r="C11" s="5" t="str">
        <f>IF('Planilha de Gestão de Riscos'!C13=0,"",'Planilha de Gestão de Riscos'!C13)</f>
        <v>Processo de apoio na Plataforma E-MEC com a realização registros e encaminhamentos  para o acompanhamento de demandas de Regulação de Curso de Graduação</v>
      </c>
      <c r="D11" s="5" t="str">
        <f>IF('Planilha de Gestão de Riscos'!E13=0,"",'Planilha de Gestão de Riscos'!E13)</f>
        <v>Deixar de orientar os cursos que passarão pelo processo de regulação  (autorização, reconhecimento e renovação de reconhecimento)</v>
      </c>
      <c r="E11" s="5" t="str">
        <f>IF('Planilha de Gestão de Riscos'!L13=0,"",'Planilha de Gestão de Riscos'!L13)</f>
        <v>Risco Médio</v>
      </c>
      <c r="F11" s="5" t="str">
        <f>IF('Planilha de Gestão de Riscos'!T13=0,"",'Planilha de Gestão de Riscos'!T13)</f>
        <v>Plano de Apoio e Acompanhamento aos cursos em Avaliação Externa (Visita in loco)</v>
      </c>
      <c r="G11" s="5" t="str">
        <f>IF('Planilha de Gestão de Riscos'!U13=0,"",'Planilha de Gestão de Riscos'!U13)</f>
        <v>DIDEN/PROEG</v>
      </c>
      <c r="H11" s="58" t="str">
        <f>IF('Planilha de Gestão de Riscos'!V13=0,"",'Planilha de Gestão de Riscos'!V13)</f>
        <v>Contínuo</v>
      </c>
    </row>
    <row r="12" spans="2:8" s="6" customFormat="1" ht="45" x14ac:dyDescent="0.25">
      <c r="B12" s="3">
        <f>'Planilha de Gestão de Riscos'!B14</f>
        <v>7</v>
      </c>
      <c r="C12" s="5" t="str">
        <f>IF('Planilha de Gestão de Riscos'!C14=0,"",'Planilha de Gestão de Riscos'!C14)</f>
        <v>Processo de Orientação e acompanhamento do ENADE</v>
      </c>
      <c r="D12" s="5" t="str">
        <f>IF('Planilha de Gestão de Riscos'!E14=0,"",'Planilha de Gestão de Riscos'!E14)</f>
        <v xml:space="preserve">A falta de orientação e acompanhamento do ENADE </v>
      </c>
      <c r="E12" s="5" t="str">
        <f>IF('Planilha de Gestão de Riscos'!L14=0,"",'Planilha de Gestão de Riscos'!L14)</f>
        <v>Risco Alto</v>
      </c>
      <c r="F12" s="5" t="str">
        <f>IF('Planilha de Gestão de Riscos'!T14=0,"",'Planilha de Gestão de Riscos'!T14)</f>
        <v>Acompanhamento dos Cursos de Graduação do Ciclo Avaliativo Anual do ENADE atendidos com ações de apoio da Proeg</v>
      </c>
      <c r="G12" s="5" t="str">
        <f>IF('Planilha de Gestão de Riscos'!U14=0,"",'Planilha de Gestão de Riscos'!U14)</f>
        <v>DIDEN/PROEG</v>
      </c>
      <c r="H12" s="58" t="str">
        <f>IF('Planilha de Gestão de Riscos'!V14=0,"",'Planilha de Gestão de Riscos'!V14)</f>
        <v>Contínuo</v>
      </c>
    </row>
    <row r="13" spans="2:8" s="6" customFormat="1" ht="60" x14ac:dyDescent="0.25">
      <c r="B13" s="3">
        <f>'Planilha de Gestão de Riscos'!B15</f>
        <v>8</v>
      </c>
      <c r="C13" s="5" t="str">
        <f>IF('Planilha de Gestão de Riscos'!C15=0,"",'Planilha de Gestão de Riscos'!C15)</f>
        <v>Processo de elaboração de Editais</v>
      </c>
      <c r="D13" s="5" t="str">
        <f>IF('Planilha de Gestão de Riscos'!E15=0,"",'Planilha de Gestão de Riscos'!E15)</f>
        <v>Fragilidade das regras editalícias (segurança jurídica)</v>
      </c>
      <c r="E13" s="5" t="str">
        <f>IF('Planilha de Gestão de Riscos'!L15=0,"",'Planilha de Gestão de Riscos'!L15)</f>
        <v>Risco Alto</v>
      </c>
      <c r="F13" s="5" t="str">
        <f>IF('Planilha de Gestão de Riscos'!T15=0,"",'Planilha de Gestão de Riscos'!T15)</f>
        <v>Acompanhamento e aprimoramento dos fluxos dos editais  cobjetivando a formalização de um fluxo próprio para os processos seletivos.</v>
      </c>
      <c r="G13" s="5" t="str">
        <f>IF('Planilha de Gestão de Riscos'!U15=0,"",'Planilha de Gestão de Riscos'!U15)</f>
        <v>Gabinete da PROE/ Secretaria Executiva</v>
      </c>
      <c r="H13" s="58">
        <f>IF('Planilha de Gestão de Riscos'!V15=0,"",'Planilha de Gestão de Riscos'!V15)</f>
        <v>44986</v>
      </c>
    </row>
  </sheetData>
  <mergeCells count="7">
    <mergeCell ref="G4:G5"/>
    <mergeCell ref="H4:H5"/>
    <mergeCell ref="F4:F5"/>
    <mergeCell ref="B4:B5"/>
    <mergeCell ref="C4:C5"/>
    <mergeCell ref="D4:D5"/>
    <mergeCell ref="E4:E5"/>
  </mergeCells>
  <pageMargins left="0.511811024" right="0.511811024" top="0.78740157499999996" bottom="0.78740157499999996" header="0.31496062000000002" footer="0.31496062000000002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Planilha de Gestão de Riscos</vt:lpstr>
      <vt:lpstr>Matriz Probabilidade Impacto</vt:lpstr>
      <vt:lpstr>Matriz Nível de Risco</vt:lpstr>
      <vt:lpstr>Matriz probabilidade X impacto</vt:lpstr>
      <vt:lpstr>Escala Probabilidade e Impacto</vt:lpstr>
      <vt:lpstr>Resumo da Gestão de Risco</vt:lpstr>
      <vt:lpstr>'Planilha de Gestão de Riscos'!Area_de_impressao</vt:lpstr>
      <vt:lpstr>'Resumo da Gestão de Risco'!Area_de_impressao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2023-05-09T17:35:54Z</dcterms:modified>
</cp:coreProperties>
</file>